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40" windowHeight="7455" tabRatio="666" activeTab="3"/>
  </bookViews>
  <sheets>
    <sheet name="Dlouhá Louka" sheetId="1" r:id="rId1"/>
    <sheet name="Lužany" sheetId="2" r:id="rId2"/>
    <sheet name="Zelené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<sst xmlns="http://schemas.openxmlformats.org/spreadsheetml/2006/main" count="190" uniqueCount="82">
  <si>
    <t>Způsob využití plochy</t>
  </si>
  <si>
    <t>Celkový zábor ZPF (ha)</t>
  </si>
  <si>
    <t>Zábor ZPF podle jednotlivých kultur (ha)</t>
  </si>
  <si>
    <t>Zábor ZPF podle tříd ochrany (ha)</t>
  </si>
  <si>
    <t>orná půda</t>
  </si>
  <si>
    <t>I.</t>
  </si>
  <si>
    <t>II.</t>
  </si>
  <si>
    <t>III.</t>
  </si>
  <si>
    <t>V.</t>
  </si>
  <si>
    <t>Plochy bydlení celkem</t>
  </si>
  <si>
    <t>Plochy dopravní infrastruktury celkem</t>
  </si>
  <si>
    <t>Plochy výroby a skladování celkem</t>
  </si>
  <si>
    <t>Plochy technické infrastruktury TI</t>
  </si>
  <si>
    <t>Plochy technické infrastruktury celkem</t>
  </si>
  <si>
    <t>ZÁBOR ZPF CELKEM</t>
  </si>
  <si>
    <t>Plochy bydlení BV</t>
  </si>
  <si>
    <t>Plochy dopravní infrastruktury DSm</t>
  </si>
  <si>
    <t>Plochy dopravní infrastruktury DSú</t>
  </si>
  <si>
    <t>Plochy lesní NL</t>
  </si>
  <si>
    <t>PUPFL 1</t>
  </si>
  <si>
    <t>Plochy lesní celkem</t>
  </si>
  <si>
    <t>trv. travní porosty</t>
  </si>
  <si>
    <t>Investice do půdy</t>
  </si>
  <si>
    <t>Nový zábor (nad rámec již vyhodnocených) ZPF celkem (ha)</t>
  </si>
  <si>
    <t>Nový zábor (nad rámec již vyhodnocených) ZPF pro přírodní plochy (ha)</t>
  </si>
  <si>
    <t>Nový zábor (nad rámec již vyhodnocených) ZPF pro zastavitelné plochy (ha)</t>
  </si>
  <si>
    <t>Zastavitelná plocha</t>
  </si>
  <si>
    <t>Číslo lokality záboru</t>
  </si>
  <si>
    <t>Plochy rekreace celkem</t>
  </si>
  <si>
    <t>IV.</t>
  </si>
  <si>
    <t>Plochy rekreace RI</t>
  </si>
  <si>
    <t>Plochy občanského vybavení celkem</t>
  </si>
  <si>
    <t>PUPFL 2</t>
  </si>
  <si>
    <t>PUPFL 3</t>
  </si>
  <si>
    <t>Plochy bydlení BI</t>
  </si>
  <si>
    <t>Plochy občanského vybavení OS</t>
  </si>
  <si>
    <t>Plochy výroby a skladování VD</t>
  </si>
  <si>
    <t>Katastrální území</t>
  </si>
  <si>
    <t>ZÁBOR ZPF CELKEM (ha)</t>
  </si>
  <si>
    <t>Z.DL.6</t>
  </si>
  <si>
    <t>Z.DL.1</t>
  </si>
  <si>
    <t>zahrady</t>
  </si>
  <si>
    <t>Z.DL.3</t>
  </si>
  <si>
    <t>Plochy zeleně ZS</t>
  </si>
  <si>
    <t>Plochy zeleně celkem</t>
  </si>
  <si>
    <t>Z.DL.4</t>
  </si>
  <si>
    <t>Z.ZE.2</t>
  </si>
  <si>
    <t>Z.ZE.10</t>
  </si>
  <si>
    <t>Z.ZE.11</t>
  </si>
  <si>
    <t>Z.ZE.9</t>
  </si>
  <si>
    <t>Plochy zeleně ZO</t>
  </si>
  <si>
    <t>Plochy výroby a skladování VL</t>
  </si>
  <si>
    <t>Z.ZE.1</t>
  </si>
  <si>
    <t>Z.ZE.3</t>
  </si>
  <si>
    <t>Z.ZE.6</t>
  </si>
  <si>
    <t>Z.ZE.8</t>
  </si>
  <si>
    <t>Plochy technické infrastruktury TI (ČOV)</t>
  </si>
  <si>
    <t>Plochy veřejných prostranství - veřejná zeleň</t>
  </si>
  <si>
    <t>Plochy veřejných prostranství celkem</t>
  </si>
  <si>
    <t>Z.LU.5</t>
  </si>
  <si>
    <t>Z.LU.4</t>
  </si>
  <si>
    <t>Z.LU.7</t>
  </si>
  <si>
    <t>Z.LU.2</t>
  </si>
  <si>
    <t>Z.LU.1</t>
  </si>
  <si>
    <t>Z.LU.6</t>
  </si>
  <si>
    <t>Z.LU.14</t>
  </si>
  <si>
    <t>Z.LU.15</t>
  </si>
  <si>
    <t>Plochy technické infrastruktury TI (vrt)</t>
  </si>
  <si>
    <t>Plochy technické infrastruktury TI (vodojem)</t>
  </si>
  <si>
    <t>Dlouhá Louka u Lužan</t>
  </si>
  <si>
    <t>Lužany u Přeštic</t>
  </si>
  <si>
    <t>Zelené</t>
  </si>
  <si>
    <t>Z.LU.16</t>
  </si>
  <si>
    <t>Plochy dopravní infrastruktury DS (kruhová křižovatka)</t>
  </si>
  <si>
    <r>
      <t xml:space="preserve">Celkový zábor pro plochy </t>
    </r>
    <r>
      <rPr>
        <b/>
        <u val="single"/>
        <sz val="10"/>
        <rFont val="ISOCPEUR"/>
        <family val="2"/>
      </rPr>
      <t>ZASTAVITELNÉ</t>
    </r>
    <r>
      <rPr>
        <b/>
        <sz val="10"/>
        <rFont val="ISOCPEUR"/>
        <family val="2"/>
      </rPr>
      <t xml:space="preserve"> (ha)</t>
    </r>
  </si>
  <si>
    <r>
      <t xml:space="preserve">Celkový zábor ZPF pro plochy </t>
    </r>
    <r>
      <rPr>
        <b/>
        <u val="single"/>
        <sz val="10"/>
        <rFont val="ISOCPEUR"/>
        <family val="2"/>
      </rPr>
      <t>PŘÍRODNÍ</t>
    </r>
    <r>
      <rPr>
        <b/>
        <sz val="10"/>
        <rFont val="ISOCPEUR"/>
        <family val="2"/>
      </rPr>
      <t xml:space="preserve"> (ha)</t>
    </r>
  </si>
  <si>
    <t xml:space="preserve">Z.DL.2 </t>
  </si>
  <si>
    <t>Z.DL.2</t>
  </si>
  <si>
    <t>Investice do půdy (ha)</t>
  </si>
  <si>
    <t>Z.DL.5</t>
  </si>
  <si>
    <r>
      <t xml:space="preserve">Nový zábor ZPF pro plochy </t>
    </r>
    <r>
      <rPr>
        <b/>
        <u val="single"/>
        <sz val="10"/>
        <rFont val="ISOCPEUR"/>
        <family val="2"/>
      </rPr>
      <t>PŘÍRODNÍ</t>
    </r>
    <r>
      <rPr>
        <b/>
        <sz val="10"/>
        <rFont val="ISOCPEUR"/>
        <family val="2"/>
      </rPr>
      <t xml:space="preserve"> </t>
    </r>
    <r>
      <rPr>
        <sz val="10"/>
        <rFont val="ISOCPEUR"/>
        <family val="2"/>
      </rPr>
      <t xml:space="preserve">(nad rámec již vyhodnocených) </t>
    </r>
  </si>
  <si>
    <r>
      <t xml:space="preserve">Nový zábor ZPF pro plochy </t>
    </r>
    <r>
      <rPr>
        <b/>
        <u val="single"/>
        <sz val="10"/>
        <rFont val="ISOCPEUR"/>
        <family val="2"/>
      </rPr>
      <t>ZASTAVITELNÉ</t>
    </r>
    <r>
      <rPr>
        <b/>
        <sz val="10"/>
        <rFont val="ISOCPEUR"/>
        <family val="2"/>
      </rPr>
      <t xml:space="preserve"> </t>
    </r>
    <r>
      <rPr>
        <sz val="10"/>
        <rFont val="ISOCPEUR"/>
        <family val="2"/>
      </rPr>
      <t xml:space="preserve">(nad rámec již vyhodnocených)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</si>
</sst>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2"/>
    </font>
    <font>
      <sz val="8"/>
      <name val="Arial"/>
      <family val="2"/>
    </font>
    <font>
      <sz val="10"/>
      <name val="ISOCPEUR"/>
      <family val="2"/>
    </font>
    <font>
      <b/>
      <sz val="10"/>
      <name val="ISOCPE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ISOCPEUR"/>
      <family val="2"/>
    </font>
    <font>
      <b/>
      <u val="single"/>
      <sz val="10"/>
      <name val="ISOCPEU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wrapText="1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16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0" fontId="2" fillId="4" borderId="1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3" fillId="4" borderId="27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vertical="center" wrapText="1"/>
    </xf>
    <xf numFmtId="164" fontId="3" fillId="2" borderId="3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3" fillId="2" borderId="42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3" fillId="3" borderId="4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28" xfId="0" applyNumberFormat="1" applyFont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4" borderId="3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5" borderId="57" xfId="0" applyNumberFormat="1" applyFont="1" applyFill="1" applyBorder="1" applyAlignment="1">
      <alignment horizontal="center" vertical="center" wrapText="1"/>
    </xf>
    <xf numFmtId="164" fontId="3" fillId="5" borderId="41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4" xfId="0" applyBorder="1" applyAlignment="1">
      <alignment/>
    </xf>
    <xf numFmtId="164" fontId="3" fillId="3" borderId="3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/>
    </xf>
    <xf numFmtId="164" fontId="2" fillId="0" borderId="61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2" borderId="5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164" fontId="3" fillId="3" borderId="65" xfId="0" applyNumberFormat="1" applyFont="1" applyFill="1" applyBorder="1" applyAlignment="1">
      <alignment horizontal="center" vertical="center" wrapText="1"/>
    </xf>
    <xf numFmtId="164" fontId="3" fillId="3" borderId="71" xfId="0" applyNumberFormat="1" applyFont="1" applyFill="1" applyBorder="1" applyAlignment="1">
      <alignment horizontal="center" vertical="center" wrapText="1"/>
    </xf>
    <xf numFmtId="164" fontId="3" fillId="5" borderId="65" xfId="0" applyNumberFormat="1" applyFont="1" applyFill="1" applyBorder="1" applyAlignment="1">
      <alignment horizontal="center" vertical="center" wrapText="1"/>
    </xf>
    <xf numFmtId="164" fontId="3" fillId="5" borderId="7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left" vertical="center" wrapText="1"/>
    </xf>
    <xf numFmtId="0" fontId="3" fillId="2" borderId="75" xfId="0" applyFont="1" applyFill="1" applyBorder="1" applyAlignment="1">
      <alignment horizontal="left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EAC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7C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1">
      <selection activeCell="D35" sqref="D35:D36"/>
    </sheetView>
  </sheetViews>
  <sheetFormatPr defaultColWidth="9.140625" defaultRowHeight="12.75"/>
  <cols>
    <col min="1" max="1" width="3.8515625" style="1" customWidth="1"/>
    <col min="2" max="2" width="7.7109375" style="3" customWidth="1"/>
    <col min="3" max="3" width="7.28125" style="68" customWidth="1"/>
    <col min="4" max="4" width="29.421875" style="11" customWidth="1"/>
    <col min="5" max="5" width="8.8515625" style="3" customWidth="1"/>
    <col min="6" max="8" width="8.28125" style="3" customWidth="1"/>
    <col min="9" max="9" width="8.28125" style="32" customWidth="1"/>
    <col min="10" max="10" width="7.28125" style="32" customWidth="1"/>
    <col min="11" max="11" width="7.28125" style="3" customWidth="1"/>
    <col min="12" max="12" width="11.00390625" style="3" customWidth="1"/>
    <col min="13" max="13" width="11.57421875" style="2" customWidth="1"/>
    <col min="14" max="15" width="11.57421875" style="1" customWidth="1"/>
    <col min="16" max="16" width="19.8515625" style="1" customWidth="1"/>
    <col min="17" max="16384" width="11.57421875" style="1" customWidth="1"/>
  </cols>
  <sheetData>
    <row r="1" spans="2:12" ht="14.25" thickBo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4"/>
    </row>
    <row r="2" spans="2:13" ht="40.5" customHeight="1">
      <c r="B2" s="230" t="s">
        <v>27</v>
      </c>
      <c r="C2" s="212" t="s">
        <v>26</v>
      </c>
      <c r="D2" s="232" t="s">
        <v>0</v>
      </c>
      <c r="E2" s="218" t="s">
        <v>1</v>
      </c>
      <c r="F2" s="220" t="s">
        <v>2</v>
      </c>
      <c r="G2" s="221"/>
      <c r="H2" s="223" t="s">
        <v>3</v>
      </c>
      <c r="I2" s="224"/>
      <c r="J2" s="203"/>
      <c r="K2" s="203"/>
      <c r="L2" s="204" t="s">
        <v>78</v>
      </c>
      <c r="M2" s="50"/>
    </row>
    <row r="3" spans="2:13" ht="42" customHeight="1" thickBot="1">
      <c r="B3" s="231"/>
      <c r="C3" s="213"/>
      <c r="D3" s="233"/>
      <c r="E3" s="219"/>
      <c r="F3" s="140" t="s">
        <v>4</v>
      </c>
      <c r="G3" s="141" t="s">
        <v>41</v>
      </c>
      <c r="H3" s="90" t="s">
        <v>5</v>
      </c>
      <c r="I3" s="92" t="s">
        <v>7</v>
      </c>
      <c r="J3" s="92" t="s">
        <v>29</v>
      </c>
      <c r="K3" s="93" t="s">
        <v>8</v>
      </c>
      <c r="L3" s="205"/>
      <c r="M3" s="41"/>
    </row>
    <row r="4" spans="2:12" ht="13.5" customHeight="1">
      <c r="B4" s="111" t="s">
        <v>32</v>
      </c>
      <c r="C4" s="64"/>
      <c r="D4" s="80" t="s">
        <v>18</v>
      </c>
      <c r="E4" s="49">
        <f>SUM(F4:G4)</f>
        <v>9.4585</v>
      </c>
      <c r="F4" s="112">
        <v>9.4585</v>
      </c>
      <c r="G4" s="133"/>
      <c r="H4" s="72"/>
      <c r="I4" s="114">
        <v>3.534</v>
      </c>
      <c r="J4" s="127"/>
      <c r="K4" s="113">
        <f>F4-I4</f>
        <v>5.924500000000001</v>
      </c>
      <c r="L4" s="113"/>
    </row>
    <row r="5" spans="2:12" ht="16.5" customHeight="1" thickBot="1">
      <c r="B5" s="206" t="s">
        <v>20</v>
      </c>
      <c r="C5" s="207"/>
      <c r="D5" s="208"/>
      <c r="E5" s="21">
        <f>SUM(E4:E4)</f>
        <v>9.4585</v>
      </c>
      <c r="F5" s="20"/>
      <c r="G5" s="131"/>
      <c r="H5" s="15"/>
      <c r="I5" s="13"/>
      <c r="J5" s="75"/>
      <c r="K5" s="16"/>
      <c r="L5" s="16"/>
    </row>
    <row r="6" spans="2:12" ht="13.5" customHeight="1">
      <c r="B6" s="240">
        <v>1</v>
      </c>
      <c r="C6" s="242" t="s">
        <v>39</v>
      </c>
      <c r="D6" s="244" t="s">
        <v>15</v>
      </c>
      <c r="E6" s="216">
        <f>SUM(F6:G7)</f>
        <v>1.0306</v>
      </c>
      <c r="F6" s="40">
        <v>0.3851</v>
      </c>
      <c r="G6" s="135"/>
      <c r="H6" s="17"/>
      <c r="I6" s="47">
        <f>F6-K6</f>
        <v>0.018500000000000016</v>
      </c>
      <c r="J6" s="128"/>
      <c r="K6" s="46">
        <v>0.3666</v>
      </c>
      <c r="L6" s="216"/>
    </row>
    <row r="7" spans="2:12" ht="13.5" customHeight="1">
      <c r="B7" s="241"/>
      <c r="C7" s="243"/>
      <c r="D7" s="245"/>
      <c r="E7" s="217"/>
      <c r="F7" s="40"/>
      <c r="G7" s="135">
        <v>0.6455</v>
      </c>
      <c r="H7" s="17"/>
      <c r="I7" s="47">
        <f>G7-K7</f>
        <v>0.6085999999999999</v>
      </c>
      <c r="J7" s="128"/>
      <c r="K7" s="46">
        <v>0.0369</v>
      </c>
      <c r="L7" s="217"/>
    </row>
    <row r="8" spans="2:12" ht="13.5" customHeight="1">
      <c r="B8" s="246">
        <v>2</v>
      </c>
      <c r="C8" s="247" t="s">
        <v>39</v>
      </c>
      <c r="D8" s="248" t="s">
        <v>15</v>
      </c>
      <c r="E8" s="249">
        <f>SUM(F8:G9)</f>
        <v>0.9568</v>
      </c>
      <c r="F8" s="40">
        <v>0.8079</v>
      </c>
      <c r="G8" s="135"/>
      <c r="H8" s="17"/>
      <c r="I8" s="47">
        <f>F8-K8</f>
        <v>0.6980999999999999</v>
      </c>
      <c r="J8" s="128"/>
      <c r="K8" s="46">
        <v>0.1098</v>
      </c>
      <c r="L8" s="249"/>
    </row>
    <row r="9" spans="2:12" ht="13.5" customHeight="1">
      <c r="B9" s="241"/>
      <c r="C9" s="243"/>
      <c r="D9" s="245"/>
      <c r="E9" s="217"/>
      <c r="F9" s="40"/>
      <c r="G9" s="135">
        <v>0.1489</v>
      </c>
      <c r="H9" s="17"/>
      <c r="I9" s="47">
        <f>G9</f>
        <v>0.1489</v>
      </c>
      <c r="J9" s="128"/>
      <c r="K9" s="46"/>
      <c r="L9" s="217"/>
    </row>
    <row r="10" spans="2:12" ht="16.5" customHeight="1" thickBot="1">
      <c r="B10" s="209" t="s">
        <v>9</v>
      </c>
      <c r="C10" s="210"/>
      <c r="D10" s="211"/>
      <c r="E10" s="21">
        <f>SUM(E6:E9)</f>
        <v>1.9874</v>
      </c>
      <c r="F10" s="20"/>
      <c r="G10" s="131"/>
      <c r="H10" s="15"/>
      <c r="I10" s="13"/>
      <c r="J10" s="75"/>
      <c r="K10" s="16"/>
      <c r="L10" s="16"/>
    </row>
    <row r="11" spans="2:12" ht="13.5">
      <c r="B11" s="48">
        <v>3</v>
      </c>
      <c r="C11" s="73" t="s">
        <v>40</v>
      </c>
      <c r="D11" s="142" t="s">
        <v>30</v>
      </c>
      <c r="E11" s="49">
        <f>SUM(F11:G11)</f>
        <v>0.6786</v>
      </c>
      <c r="F11" s="40">
        <v>0.6786</v>
      </c>
      <c r="G11" s="135"/>
      <c r="H11" s="17"/>
      <c r="I11" s="45">
        <f>F11</f>
        <v>0.6786</v>
      </c>
      <c r="J11" s="76"/>
      <c r="K11" s="46"/>
      <c r="L11" s="46"/>
    </row>
    <row r="12" spans="2:12" ht="16.5" customHeight="1" thickBot="1">
      <c r="B12" s="209" t="s">
        <v>28</v>
      </c>
      <c r="C12" s="210"/>
      <c r="D12" s="211"/>
      <c r="E12" s="21">
        <f>SUM(E11)</f>
        <v>0.6786</v>
      </c>
      <c r="F12" s="20"/>
      <c r="G12" s="131"/>
      <c r="H12" s="15"/>
      <c r="I12" s="13"/>
      <c r="J12" s="75"/>
      <c r="K12" s="16"/>
      <c r="L12" s="16"/>
    </row>
    <row r="13" spans="1:12" ht="13.5" customHeight="1">
      <c r="A13" s="4"/>
      <c r="B13" s="48">
        <v>4</v>
      </c>
      <c r="C13" s="73" t="s">
        <v>42</v>
      </c>
      <c r="D13" s="79" t="s">
        <v>35</v>
      </c>
      <c r="E13" s="49">
        <f>SUM(F13:G13)</f>
        <v>0.5367</v>
      </c>
      <c r="F13" s="40">
        <v>0.5367</v>
      </c>
      <c r="G13" s="135"/>
      <c r="H13" s="17">
        <f>F13</f>
        <v>0.5367</v>
      </c>
      <c r="I13" s="45"/>
      <c r="J13" s="76"/>
      <c r="K13" s="46"/>
      <c r="L13" s="46">
        <f>F13</f>
        <v>0.5367</v>
      </c>
    </row>
    <row r="14" spans="2:12" ht="16.5" customHeight="1" thickBot="1">
      <c r="B14" s="209" t="s">
        <v>31</v>
      </c>
      <c r="C14" s="210"/>
      <c r="D14" s="211"/>
      <c r="E14" s="21">
        <f>SUM(E13)</f>
        <v>0.5367</v>
      </c>
      <c r="F14" s="20"/>
      <c r="G14" s="131"/>
      <c r="H14" s="15"/>
      <c r="I14" s="13"/>
      <c r="J14" s="75"/>
      <c r="K14" s="16"/>
      <c r="L14" s="16"/>
    </row>
    <row r="15" spans="2:12" ht="13.5">
      <c r="B15" s="48">
        <v>5</v>
      </c>
      <c r="C15" s="64" t="s">
        <v>39</v>
      </c>
      <c r="D15" s="79" t="s">
        <v>43</v>
      </c>
      <c r="E15" s="49">
        <f>SUM(F15:G15)</f>
        <v>0.4352</v>
      </c>
      <c r="F15" s="40"/>
      <c r="G15" s="135">
        <v>0.4352</v>
      </c>
      <c r="H15" s="17"/>
      <c r="I15" s="45">
        <f>G15-K15</f>
        <v>0.3595</v>
      </c>
      <c r="J15" s="76"/>
      <c r="K15" s="46">
        <v>0.0757</v>
      </c>
      <c r="L15" s="46"/>
    </row>
    <row r="16" spans="2:12" ht="16.5" customHeight="1" thickBot="1">
      <c r="B16" s="206" t="s">
        <v>44</v>
      </c>
      <c r="C16" s="207"/>
      <c r="D16" s="208"/>
      <c r="E16" s="21">
        <f>SUM(E15:E15)</f>
        <v>0.4352</v>
      </c>
      <c r="F16" s="20"/>
      <c r="G16" s="131"/>
      <c r="H16" s="15"/>
      <c r="I16" s="13"/>
      <c r="J16" s="75"/>
      <c r="K16" s="16"/>
      <c r="L16" s="16"/>
    </row>
    <row r="17" spans="2:12" ht="13.5">
      <c r="B17" s="23">
        <v>6</v>
      </c>
      <c r="C17" s="65" t="s">
        <v>79</v>
      </c>
      <c r="D17" s="88" t="s">
        <v>36</v>
      </c>
      <c r="E17" s="22">
        <f>SUM(F17:G17)</f>
        <v>0.6353</v>
      </c>
      <c r="F17" s="19">
        <v>0.6353</v>
      </c>
      <c r="G17" s="130"/>
      <c r="H17" s="18">
        <f>F17</f>
        <v>0.6353</v>
      </c>
      <c r="I17" s="12"/>
      <c r="J17" s="74"/>
      <c r="K17" s="14"/>
      <c r="L17" s="14"/>
    </row>
    <row r="18" spans="2:12" ht="13.5" customHeight="1">
      <c r="B18" s="23">
        <v>7</v>
      </c>
      <c r="C18" s="65" t="s">
        <v>45</v>
      </c>
      <c r="D18" s="82" t="s">
        <v>36</v>
      </c>
      <c r="E18" s="22">
        <f>SUM(F18:G18)</f>
        <v>0.5328</v>
      </c>
      <c r="F18" s="83">
        <v>0.5328</v>
      </c>
      <c r="G18" s="132"/>
      <c r="H18" s="72">
        <f>F18</f>
        <v>0.5328</v>
      </c>
      <c r="I18" s="84"/>
      <c r="J18" s="126"/>
      <c r="K18" s="85"/>
      <c r="L18" s="85"/>
    </row>
    <row r="19" spans="2:12" ht="16.5" customHeight="1" thickBot="1">
      <c r="B19" s="206" t="s">
        <v>11</v>
      </c>
      <c r="C19" s="207"/>
      <c r="D19" s="208"/>
      <c r="E19" s="24">
        <f>SUM(E17:E18)</f>
        <v>1.1681</v>
      </c>
      <c r="F19" s="25"/>
      <c r="G19" s="138"/>
      <c r="H19" s="15"/>
      <c r="I19" s="27"/>
      <c r="J19" s="77"/>
      <c r="K19" s="26"/>
      <c r="L19" s="26"/>
    </row>
    <row r="20" spans="2:12" ht="13.5">
      <c r="B20" s="23">
        <v>8</v>
      </c>
      <c r="C20" s="143" t="s">
        <v>77</v>
      </c>
      <c r="D20" s="81" t="s">
        <v>16</v>
      </c>
      <c r="E20" s="134">
        <f>SUM(F20:G20)</f>
        <v>0.0327</v>
      </c>
      <c r="F20" s="83">
        <v>0.0327</v>
      </c>
      <c r="G20" s="132"/>
      <c r="H20" s="72">
        <f>F20-J20</f>
        <v>0.025500000000000002</v>
      </c>
      <c r="I20" s="84"/>
      <c r="J20" s="126">
        <v>0.0072</v>
      </c>
      <c r="K20" s="85"/>
      <c r="L20" s="85">
        <f>F20</f>
        <v>0.0327</v>
      </c>
    </row>
    <row r="21" spans="2:12" ht="13.5" customHeight="1">
      <c r="B21" s="199">
        <v>9</v>
      </c>
      <c r="C21" s="235" t="s">
        <v>39</v>
      </c>
      <c r="D21" s="237" t="s">
        <v>16</v>
      </c>
      <c r="E21" s="214">
        <f>SUM(F21:G22)</f>
        <v>0.0637</v>
      </c>
      <c r="F21" s="83">
        <v>0.0565</v>
      </c>
      <c r="G21" s="132"/>
      <c r="H21" s="72"/>
      <c r="I21" s="84">
        <f>F21-K21</f>
        <v>0.0372</v>
      </c>
      <c r="J21" s="126"/>
      <c r="K21" s="85">
        <v>0.0193</v>
      </c>
      <c r="L21" s="214"/>
    </row>
    <row r="22" spans="2:12" ht="13.5" customHeight="1">
      <c r="B22" s="234"/>
      <c r="C22" s="236"/>
      <c r="D22" s="238"/>
      <c r="E22" s="215"/>
      <c r="F22" s="83"/>
      <c r="G22" s="132">
        <v>0.0072</v>
      </c>
      <c r="H22" s="72"/>
      <c r="I22" s="84">
        <f>G22</f>
        <v>0.0072</v>
      </c>
      <c r="J22" s="126"/>
      <c r="K22" s="85"/>
      <c r="L22" s="215"/>
    </row>
    <row r="23" spans="2:12" ht="16.5" customHeight="1" thickBot="1">
      <c r="B23" s="206" t="s">
        <v>10</v>
      </c>
      <c r="C23" s="207"/>
      <c r="D23" s="208"/>
      <c r="E23" s="24">
        <f>SUM(E20:E22)</f>
        <v>0.09640000000000001</v>
      </c>
      <c r="F23" s="25"/>
      <c r="G23" s="138"/>
      <c r="H23" s="15"/>
      <c r="I23" s="27"/>
      <c r="J23" s="77"/>
      <c r="K23" s="26"/>
      <c r="L23" s="26"/>
    </row>
    <row r="24" spans="2:12" ht="13.5">
      <c r="B24" s="197">
        <v>10</v>
      </c>
      <c r="C24" s="198" t="s">
        <v>76</v>
      </c>
      <c r="D24" s="200" t="s">
        <v>12</v>
      </c>
      <c r="E24" s="201">
        <f>SUM(F24:G24)</f>
        <v>0.3666</v>
      </c>
      <c r="F24" s="167">
        <v>0.3666</v>
      </c>
      <c r="G24" s="202"/>
      <c r="H24" s="18"/>
      <c r="I24" s="100"/>
      <c r="J24" s="107">
        <f>F24</f>
        <v>0.3666</v>
      </c>
      <c r="K24" s="168"/>
      <c r="L24" s="201">
        <f>F24</f>
        <v>0.3666</v>
      </c>
    </row>
    <row r="25" spans="2:12" ht="16.5" customHeight="1" thickBot="1">
      <c r="B25" s="206" t="s">
        <v>13</v>
      </c>
      <c r="C25" s="207"/>
      <c r="D25" s="208"/>
      <c r="E25" s="24">
        <f>SUM(E24:E24)</f>
        <v>0.3666</v>
      </c>
      <c r="F25" s="25"/>
      <c r="G25" s="138"/>
      <c r="H25" s="15"/>
      <c r="I25" s="27"/>
      <c r="J25" s="77"/>
      <c r="K25" s="26"/>
      <c r="L25" s="26"/>
    </row>
    <row r="26" spans="2:14" ht="16.5" customHeight="1" thickBot="1">
      <c r="B26" s="227" t="s">
        <v>14</v>
      </c>
      <c r="C26" s="228"/>
      <c r="D26" s="228"/>
      <c r="E26" s="28">
        <f>SUM(E25,E23,E19,E16,E14,E12,E10,E5)</f>
        <v>14.727500000000001</v>
      </c>
      <c r="F26" s="29">
        <f>SUM(F4:F25)</f>
        <v>13.490699999999999</v>
      </c>
      <c r="G26" s="29">
        <f>SUM(G4:G25)</f>
        <v>1.2368000000000001</v>
      </c>
      <c r="H26" s="30">
        <f>SUM(H4:H25)</f>
        <v>1.7303000000000002</v>
      </c>
      <c r="I26" s="29">
        <f>SUM(I4:I25)</f>
        <v>6.0906</v>
      </c>
      <c r="J26" s="29">
        <f>SUM(J4:J25)</f>
        <v>0.37379999999999997</v>
      </c>
      <c r="K26" s="78">
        <f>SUM(K4:K25)</f>
        <v>6.532800000000002</v>
      </c>
      <c r="L26" s="51">
        <f>SUM(L4:L24)</f>
        <v>0.9359999999999999</v>
      </c>
      <c r="N26" s="33"/>
    </row>
    <row r="27" spans="2:12" ht="38.25" customHeight="1" thickBot="1">
      <c r="B27" s="5"/>
      <c r="C27" s="66"/>
      <c r="D27" s="61"/>
      <c r="E27" s="53" t="s">
        <v>1</v>
      </c>
      <c r="F27" s="55" t="s">
        <v>4</v>
      </c>
      <c r="G27" s="139" t="s">
        <v>41</v>
      </c>
      <c r="H27" s="56" t="s">
        <v>5</v>
      </c>
      <c r="I27" s="58" t="s">
        <v>7</v>
      </c>
      <c r="J27" s="58" t="s">
        <v>29</v>
      </c>
      <c r="K27" s="59" t="s">
        <v>8</v>
      </c>
      <c r="L27" s="53" t="s">
        <v>22</v>
      </c>
    </row>
    <row r="28" spans="2:12" ht="16.5" customHeight="1">
      <c r="B28" s="5"/>
      <c r="C28" s="66"/>
      <c r="D28" s="6"/>
      <c r="E28" s="54"/>
      <c r="F28" s="7"/>
      <c r="G28" s="7"/>
      <c r="I28" s="8"/>
      <c r="J28" s="8"/>
      <c r="K28" s="7"/>
      <c r="L28" s="7"/>
    </row>
    <row r="29" spans="2:12" ht="16.5" customHeight="1" thickBot="1">
      <c r="B29" s="5"/>
      <c r="C29" s="66"/>
      <c r="D29" s="6"/>
      <c r="E29" s="7"/>
      <c r="F29" s="7"/>
      <c r="G29" s="8"/>
      <c r="I29" s="8"/>
      <c r="J29" s="8"/>
      <c r="K29" s="7"/>
      <c r="L29" s="7"/>
    </row>
    <row r="30" spans="2:12" ht="33" customHeight="1" thickBot="1">
      <c r="B30" s="225" t="s">
        <v>23</v>
      </c>
      <c r="C30" s="226"/>
      <c r="D30" s="226"/>
      <c r="E30" s="51">
        <f>E26</f>
        <v>14.727500000000001</v>
      </c>
      <c r="F30" s="7"/>
      <c r="G30" s="7"/>
      <c r="H30" s="32"/>
      <c r="I30" s="8"/>
      <c r="J30" s="8"/>
      <c r="K30" s="7"/>
      <c r="L30" s="7"/>
    </row>
    <row r="31" spans="2:12" ht="33" customHeight="1" thickBot="1">
      <c r="B31" s="225" t="s">
        <v>24</v>
      </c>
      <c r="C31" s="226"/>
      <c r="D31" s="226"/>
      <c r="E31" s="51">
        <f>E5</f>
        <v>9.4585</v>
      </c>
      <c r="F31" s="7"/>
      <c r="G31" s="7"/>
      <c r="I31" s="8"/>
      <c r="J31" s="8"/>
      <c r="K31" s="7"/>
      <c r="L31" s="7"/>
    </row>
    <row r="32" spans="2:12" ht="31.5" customHeight="1" thickBot="1">
      <c r="B32" s="225" t="s">
        <v>25</v>
      </c>
      <c r="C32" s="226"/>
      <c r="D32" s="226"/>
      <c r="E32" s="51">
        <f>E30-E31</f>
        <v>5.269</v>
      </c>
      <c r="F32" s="7"/>
      <c r="G32" s="7"/>
      <c r="I32" s="8"/>
      <c r="J32" s="8"/>
      <c r="K32" s="7"/>
      <c r="L32" s="7"/>
    </row>
    <row r="33" spans="2:12" ht="16.5" customHeight="1">
      <c r="B33" s="5"/>
      <c r="C33" s="66"/>
      <c r="D33" s="6"/>
      <c r="E33" s="8"/>
      <c r="F33" s="7"/>
      <c r="G33" s="7"/>
      <c r="H33" s="8"/>
      <c r="I33" s="8"/>
      <c r="J33" s="8"/>
      <c r="K33" s="7"/>
      <c r="L33" s="7"/>
    </row>
    <row r="34" spans="2:12" ht="16.5" customHeight="1">
      <c r="B34" s="5"/>
      <c r="C34" s="66"/>
      <c r="D34" s="9"/>
      <c r="E34" s="34"/>
      <c r="F34" s="8"/>
      <c r="G34" s="8"/>
      <c r="H34" s="8"/>
      <c r="I34" s="8"/>
      <c r="J34" s="8"/>
      <c r="K34" s="7"/>
      <c r="L34" s="7"/>
    </row>
    <row r="35" spans="2:12" ht="16.5" customHeight="1">
      <c r="B35" s="5"/>
      <c r="C35" s="66"/>
      <c r="D35" s="9"/>
      <c r="E35" s="34"/>
      <c r="F35" s="7"/>
      <c r="G35" s="7"/>
      <c r="H35" s="7"/>
      <c r="I35" s="8"/>
      <c r="J35" s="8"/>
      <c r="K35" s="7"/>
      <c r="L35" s="7"/>
    </row>
    <row r="36" spans="2:12" ht="16.5" customHeight="1">
      <c r="B36" s="5"/>
      <c r="C36" s="66"/>
      <c r="D36" s="9"/>
      <c r="E36" s="42"/>
      <c r="F36" s="7"/>
      <c r="G36" s="7"/>
      <c r="H36" s="7"/>
      <c r="I36" s="8"/>
      <c r="J36" s="8"/>
      <c r="K36" s="7"/>
      <c r="L36" s="7"/>
    </row>
    <row r="37" spans="2:12" ht="16.5" customHeight="1">
      <c r="B37" s="5"/>
      <c r="C37" s="66"/>
      <c r="D37" s="6"/>
      <c r="E37" s="7"/>
      <c r="F37" s="7"/>
      <c r="G37" s="7"/>
      <c r="H37" s="7"/>
      <c r="I37" s="8"/>
      <c r="J37" s="8"/>
      <c r="K37" s="7"/>
      <c r="L37" s="7"/>
    </row>
    <row r="38" spans="2:12" ht="16.5" customHeight="1">
      <c r="B38" s="10"/>
      <c r="C38" s="67"/>
      <c r="D38" s="9"/>
      <c r="E38" s="10"/>
      <c r="F38" s="10"/>
      <c r="G38" s="10"/>
      <c r="H38" s="10"/>
      <c r="I38" s="34"/>
      <c r="J38" s="34"/>
      <c r="K38" s="10"/>
      <c r="L38" s="10"/>
    </row>
    <row r="39" spans="2:12" ht="16.5" customHeight="1">
      <c r="B39" s="10"/>
      <c r="C39" s="67"/>
      <c r="D39" s="9"/>
      <c r="E39" s="10"/>
      <c r="F39" s="10"/>
      <c r="G39" s="10"/>
      <c r="H39" s="10"/>
      <c r="I39" s="34"/>
      <c r="J39" s="34"/>
      <c r="K39" s="10"/>
      <c r="L39" s="10"/>
    </row>
    <row r="40" spans="2:12" ht="16.5" customHeight="1">
      <c r="B40" s="10"/>
      <c r="C40" s="67"/>
      <c r="D40" s="9"/>
      <c r="E40" s="10"/>
      <c r="F40" s="10"/>
      <c r="G40" s="10"/>
      <c r="H40" s="10"/>
      <c r="I40" s="34"/>
      <c r="J40" s="34"/>
      <c r="K40" s="10"/>
      <c r="L40" s="10"/>
    </row>
    <row r="41" spans="2:12" ht="16.5" customHeight="1">
      <c r="B41" s="10"/>
      <c r="C41" s="67"/>
      <c r="D41" s="9"/>
      <c r="E41" s="10"/>
      <c r="F41" s="10"/>
      <c r="G41" s="10"/>
      <c r="H41" s="10"/>
      <c r="I41" s="34"/>
      <c r="J41" s="34"/>
      <c r="K41" s="10"/>
      <c r="L41" s="10"/>
    </row>
    <row r="42" spans="2:12" ht="16.5" customHeight="1">
      <c r="B42" s="10"/>
      <c r="C42" s="67"/>
      <c r="D42" s="9"/>
      <c r="E42" s="10"/>
      <c r="F42" s="10"/>
      <c r="G42" s="10"/>
      <c r="H42" s="10"/>
      <c r="I42" s="34"/>
      <c r="J42" s="34"/>
      <c r="K42" s="10"/>
      <c r="L42" s="10"/>
    </row>
    <row r="43" spans="2:12" ht="16.5" customHeight="1">
      <c r="B43" s="10"/>
      <c r="C43" s="67"/>
      <c r="D43" s="9"/>
      <c r="E43" s="10"/>
      <c r="F43" s="10"/>
      <c r="G43" s="10"/>
      <c r="H43" s="10"/>
      <c r="I43" s="34"/>
      <c r="J43" s="34"/>
      <c r="K43" s="10"/>
      <c r="L43" s="10"/>
    </row>
    <row r="44" spans="2:12" ht="16.5" customHeight="1">
      <c r="B44" s="10"/>
      <c r="C44" s="67"/>
      <c r="D44" s="9"/>
      <c r="E44" s="10"/>
      <c r="F44" s="10"/>
      <c r="G44" s="10"/>
      <c r="H44" s="10"/>
      <c r="I44" s="34"/>
      <c r="J44" s="34"/>
      <c r="K44" s="10"/>
      <c r="L44" s="10"/>
    </row>
    <row r="45" spans="2:12" ht="16.5" customHeight="1">
      <c r="B45" s="10"/>
      <c r="C45" s="67"/>
      <c r="D45" s="9"/>
      <c r="E45" s="10"/>
      <c r="F45" s="10"/>
      <c r="G45" s="10"/>
      <c r="H45" s="10"/>
      <c r="I45" s="34"/>
      <c r="J45" s="34"/>
      <c r="K45" s="10"/>
      <c r="L45" s="10"/>
    </row>
    <row r="46" spans="2:12" ht="16.5" customHeight="1">
      <c r="B46" s="10"/>
      <c r="C46" s="67"/>
      <c r="D46" s="9"/>
      <c r="E46" s="10"/>
      <c r="F46" s="10"/>
      <c r="G46" s="10"/>
      <c r="H46" s="10"/>
      <c r="I46" s="34"/>
      <c r="J46" s="34"/>
      <c r="K46" s="10"/>
      <c r="L46" s="10"/>
    </row>
    <row r="47" spans="2:12" ht="16.5" customHeight="1">
      <c r="B47" s="10"/>
      <c r="C47" s="67"/>
      <c r="D47" s="9"/>
      <c r="E47" s="10"/>
      <c r="F47" s="10"/>
      <c r="G47" s="10"/>
      <c r="H47" s="10"/>
      <c r="I47" s="34"/>
      <c r="J47" s="34"/>
      <c r="K47" s="10"/>
      <c r="L47" s="10"/>
    </row>
    <row r="48" spans="2:12" ht="16.5" customHeight="1">
      <c r="B48" s="10"/>
      <c r="C48" s="67"/>
      <c r="D48" s="9"/>
      <c r="E48" s="10"/>
      <c r="F48" s="10"/>
      <c r="G48" s="10"/>
      <c r="H48" s="10"/>
      <c r="I48" s="34"/>
      <c r="J48" s="34"/>
      <c r="K48" s="10"/>
      <c r="L48" s="10"/>
    </row>
    <row r="49" spans="2:12" ht="16.5" customHeight="1">
      <c r="B49" s="10"/>
      <c r="C49" s="67"/>
      <c r="D49" s="9"/>
      <c r="E49" s="10"/>
      <c r="F49" s="10"/>
      <c r="G49" s="10"/>
      <c r="H49" s="10"/>
      <c r="I49" s="34"/>
      <c r="J49" s="34"/>
      <c r="K49" s="10"/>
      <c r="L49" s="10"/>
    </row>
    <row r="50" spans="2:12" ht="16.5" customHeight="1">
      <c r="B50" s="10"/>
      <c r="C50" s="67"/>
      <c r="D50" s="9"/>
      <c r="E50" s="10"/>
      <c r="F50" s="10"/>
      <c r="G50" s="10"/>
      <c r="H50" s="10"/>
      <c r="I50" s="34"/>
      <c r="J50" s="34"/>
      <c r="K50" s="10"/>
      <c r="L50" s="10"/>
    </row>
    <row r="51" spans="2:12" ht="16.5" customHeight="1">
      <c r="B51" s="10"/>
      <c r="C51" s="67"/>
      <c r="D51" s="9"/>
      <c r="E51" s="10"/>
      <c r="F51" s="10"/>
      <c r="G51" s="10"/>
      <c r="H51" s="10"/>
      <c r="I51" s="34"/>
      <c r="J51" s="34"/>
      <c r="K51" s="10"/>
      <c r="L51" s="10"/>
    </row>
    <row r="52" spans="2:12" ht="16.5" customHeight="1">
      <c r="B52" s="10"/>
      <c r="C52" s="67"/>
      <c r="D52" s="9"/>
      <c r="E52" s="10"/>
      <c r="F52" s="10"/>
      <c r="G52" s="10"/>
      <c r="H52" s="10"/>
      <c r="I52" s="34"/>
      <c r="J52" s="34"/>
      <c r="K52" s="10"/>
      <c r="L52" s="10"/>
    </row>
    <row r="53" spans="2:12" ht="16.5" customHeight="1">
      <c r="B53" s="10"/>
      <c r="C53" s="67"/>
      <c r="D53" s="9"/>
      <c r="E53" s="10"/>
      <c r="F53" s="10"/>
      <c r="G53" s="10"/>
      <c r="H53" s="10"/>
      <c r="I53" s="34"/>
      <c r="J53" s="34"/>
      <c r="K53" s="10"/>
      <c r="L53" s="10"/>
    </row>
    <row r="54" spans="2:12" ht="16.5" customHeight="1">
      <c r="B54" s="10"/>
      <c r="C54" s="67"/>
      <c r="D54" s="9"/>
      <c r="E54" s="10"/>
      <c r="F54" s="10"/>
      <c r="G54" s="10"/>
      <c r="H54" s="10"/>
      <c r="I54" s="34"/>
      <c r="J54" s="34"/>
      <c r="K54" s="10"/>
      <c r="L54" s="10"/>
    </row>
    <row r="55" spans="2:12" ht="16.5" customHeight="1">
      <c r="B55" s="10"/>
      <c r="C55" s="67"/>
      <c r="D55" s="9"/>
      <c r="E55" s="10"/>
      <c r="F55" s="10"/>
      <c r="G55" s="10"/>
      <c r="H55" s="10"/>
      <c r="I55" s="34"/>
      <c r="J55" s="34"/>
      <c r="K55" s="10"/>
      <c r="L55" s="10"/>
    </row>
    <row r="56" spans="2:12" ht="16.5" customHeight="1">
      <c r="B56" s="10"/>
      <c r="C56" s="67"/>
      <c r="D56" s="9"/>
      <c r="E56" s="10"/>
      <c r="F56" s="10"/>
      <c r="G56" s="10"/>
      <c r="H56" s="10"/>
      <c r="I56" s="34"/>
      <c r="J56" s="34"/>
      <c r="K56" s="10"/>
      <c r="L56" s="10"/>
    </row>
    <row r="57" spans="2:12" ht="16.5" customHeight="1">
      <c r="B57" s="10"/>
      <c r="C57" s="67"/>
      <c r="D57" s="9"/>
      <c r="E57" s="10"/>
      <c r="F57" s="10"/>
      <c r="G57" s="10"/>
      <c r="H57" s="10"/>
      <c r="I57" s="34"/>
      <c r="J57" s="34"/>
      <c r="K57" s="10"/>
      <c r="L57" s="10"/>
    </row>
    <row r="58" spans="2:12" ht="16.5" customHeight="1">
      <c r="B58" s="10"/>
      <c r="C58" s="67"/>
      <c r="D58" s="9"/>
      <c r="E58" s="10"/>
      <c r="F58" s="10"/>
      <c r="G58" s="10"/>
      <c r="H58" s="10"/>
      <c r="I58" s="34"/>
      <c r="J58" s="34"/>
      <c r="K58" s="10"/>
      <c r="L58" s="10"/>
    </row>
    <row r="59" spans="2:12" ht="16.5" customHeight="1">
      <c r="B59" s="10"/>
      <c r="C59" s="67"/>
      <c r="D59" s="9"/>
      <c r="E59" s="10"/>
      <c r="F59" s="10"/>
      <c r="G59" s="10"/>
      <c r="H59" s="10"/>
      <c r="I59" s="34"/>
      <c r="J59" s="34"/>
      <c r="K59" s="10"/>
      <c r="L59" s="10"/>
    </row>
    <row r="60" spans="2:12" ht="16.5" customHeight="1">
      <c r="B60" s="10"/>
      <c r="C60" s="67"/>
      <c r="D60" s="9"/>
      <c r="E60" s="10"/>
      <c r="F60" s="10"/>
      <c r="G60" s="10"/>
      <c r="H60" s="10"/>
      <c r="I60" s="34"/>
      <c r="J60" s="34"/>
      <c r="K60" s="10"/>
      <c r="L60" s="10"/>
    </row>
    <row r="61" spans="2:12" ht="16.5" customHeight="1">
      <c r="B61" s="10"/>
      <c r="C61" s="67"/>
      <c r="D61" s="9"/>
      <c r="E61" s="10"/>
      <c r="F61" s="10"/>
      <c r="G61" s="10"/>
      <c r="H61" s="10"/>
      <c r="I61" s="34"/>
      <c r="J61" s="34"/>
      <c r="K61" s="10"/>
      <c r="L61" s="10"/>
    </row>
    <row r="62" spans="2:12" ht="16.5" customHeight="1">
      <c r="B62" s="10"/>
      <c r="C62" s="67"/>
      <c r="D62" s="9"/>
      <c r="E62" s="10"/>
      <c r="F62" s="10"/>
      <c r="G62" s="10"/>
      <c r="H62" s="10"/>
      <c r="I62" s="34"/>
      <c r="J62" s="34"/>
      <c r="K62" s="10"/>
      <c r="L62" s="10"/>
    </row>
    <row r="63" spans="2:12" ht="16.5" customHeight="1">
      <c r="B63" s="10"/>
      <c r="C63" s="67"/>
      <c r="D63" s="9"/>
      <c r="E63" s="10"/>
      <c r="F63" s="10"/>
      <c r="G63" s="10"/>
      <c r="H63" s="10"/>
      <c r="I63" s="34"/>
      <c r="J63" s="34"/>
      <c r="K63" s="10"/>
      <c r="L63" s="10"/>
    </row>
    <row r="64" spans="2:12" ht="16.5" customHeight="1">
      <c r="B64" s="10"/>
      <c r="C64" s="67"/>
      <c r="D64" s="9"/>
      <c r="E64" s="10"/>
      <c r="F64" s="10"/>
      <c r="G64" s="10"/>
      <c r="H64" s="10"/>
      <c r="I64" s="34"/>
      <c r="J64" s="34"/>
      <c r="K64" s="10"/>
      <c r="L64" s="10"/>
    </row>
    <row r="65" spans="2:12" ht="16.5" customHeight="1">
      <c r="B65" s="10"/>
      <c r="C65" s="67"/>
      <c r="D65" s="9"/>
      <c r="E65" s="10"/>
      <c r="F65" s="10"/>
      <c r="G65" s="10"/>
      <c r="H65" s="10"/>
      <c r="I65" s="34"/>
      <c r="J65" s="34"/>
      <c r="K65" s="10"/>
      <c r="L65" s="10"/>
    </row>
    <row r="66" spans="2:12" ht="16.5" customHeight="1">
      <c r="B66" s="10"/>
      <c r="C66" s="67"/>
      <c r="D66" s="9"/>
      <c r="E66" s="10"/>
      <c r="F66" s="10"/>
      <c r="G66" s="10"/>
      <c r="H66" s="10"/>
      <c r="I66" s="34"/>
      <c r="J66" s="34"/>
      <c r="K66" s="10"/>
      <c r="L66" s="10"/>
    </row>
    <row r="67" spans="2:12" ht="16.5" customHeight="1">
      <c r="B67" s="10"/>
      <c r="C67" s="67"/>
      <c r="D67" s="9"/>
      <c r="E67" s="10"/>
      <c r="F67" s="10"/>
      <c r="G67" s="10"/>
      <c r="H67" s="10"/>
      <c r="I67" s="34"/>
      <c r="J67" s="34"/>
      <c r="K67" s="10"/>
      <c r="L67" s="10"/>
    </row>
    <row r="68" spans="2:12" ht="16.5" customHeight="1">
      <c r="B68" s="10"/>
      <c r="C68" s="67"/>
      <c r="D68" s="9"/>
      <c r="E68" s="10"/>
      <c r="F68" s="10"/>
      <c r="G68" s="10"/>
      <c r="H68" s="10"/>
      <c r="I68" s="34"/>
      <c r="J68" s="34"/>
      <c r="K68" s="10"/>
      <c r="L68" s="10"/>
    </row>
    <row r="69" spans="2:12" ht="16.5" customHeight="1">
      <c r="B69" s="10"/>
      <c r="C69" s="67"/>
      <c r="D69" s="9"/>
      <c r="E69" s="10"/>
      <c r="F69" s="10"/>
      <c r="G69" s="10"/>
      <c r="H69" s="10"/>
      <c r="I69" s="34"/>
      <c r="J69" s="34"/>
      <c r="K69" s="10"/>
      <c r="L69" s="10"/>
    </row>
    <row r="70" spans="2:12" ht="16.5" customHeight="1">
      <c r="B70" s="10"/>
      <c r="C70" s="67"/>
      <c r="D70" s="9"/>
      <c r="E70" s="10"/>
      <c r="F70" s="10"/>
      <c r="G70" s="10"/>
      <c r="H70" s="10"/>
      <c r="I70" s="34"/>
      <c r="J70" s="34"/>
      <c r="K70" s="10"/>
      <c r="L70" s="10"/>
    </row>
    <row r="71" spans="2:12" ht="16.5" customHeight="1">
      <c r="B71" s="10"/>
      <c r="C71" s="67"/>
      <c r="D71" s="9"/>
      <c r="E71" s="10"/>
      <c r="F71" s="10"/>
      <c r="G71" s="10"/>
      <c r="H71" s="10"/>
      <c r="I71" s="34"/>
      <c r="J71" s="34"/>
      <c r="K71" s="10"/>
      <c r="L71" s="10"/>
    </row>
    <row r="72" spans="2:12" ht="16.5" customHeight="1">
      <c r="B72" s="10"/>
      <c r="C72" s="67"/>
      <c r="D72" s="9"/>
      <c r="E72" s="10"/>
      <c r="F72" s="10"/>
      <c r="G72" s="10"/>
      <c r="H72" s="10"/>
      <c r="I72" s="34"/>
      <c r="J72" s="34"/>
      <c r="K72" s="10"/>
      <c r="L72" s="10"/>
    </row>
    <row r="73" spans="2:12" ht="16.5" customHeight="1">
      <c r="B73" s="10"/>
      <c r="C73" s="67"/>
      <c r="D73" s="9"/>
      <c r="E73" s="10"/>
      <c r="F73" s="10"/>
      <c r="G73" s="10"/>
      <c r="H73" s="10"/>
      <c r="I73" s="34"/>
      <c r="J73" s="34"/>
      <c r="K73" s="10"/>
      <c r="L73" s="10"/>
    </row>
    <row r="74" spans="2:12" ht="16.5" customHeight="1">
      <c r="B74" s="10"/>
      <c r="C74" s="67"/>
      <c r="D74" s="9"/>
      <c r="E74" s="10"/>
      <c r="F74" s="10"/>
      <c r="G74" s="10"/>
      <c r="H74" s="10"/>
      <c r="I74" s="34"/>
      <c r="J74" s="34"/>
      <c r="K74" s="10"/>
      <c r="L74" s="10"/>
    </row>
    <row r="75" spans="2:12" ht="16.5" customHeight="1">
      <c r="B75" s="10"/>
      <c r="C75" s="67"/>
      <c r="D75" s="9"/>
      <c r="E75" s="10"/>
      <c r="F75" s="10"/>
      <c r="G75" s="10"/>
      <c r="H75" s="10"/>
      <c r="I75" s="34"/>
      <c r="J75" s="34"/>
      <c r="K75" s="10"/>
      <c r="L75" s="10"/>
    </row>
    <row r="76" spans="2:12" ht="16.5" customHeight="1">
      <c r="B76" s="10"/>
      <c r="C76" s="67"/>
      <c r="D76" s="9"/>
      <c r="E76" s="10"/>
      <c r="F76" s="10"/>
      <c r="G76" s="10"/>
      <c r="H76" s="10"/>
      <c r="I76" s="34"/>
      <c r="J76" s="34"/>
      <c r="K76" s="10"/>
      <c r="L76" s="10"/>
    </row>
    <row r="77" spans="2:12" ht="16.5" customHeight="1">
      <c r="B77" s="10"/>
      <c r="C77" s="67"/>
      <c r="D77" s="9"/>
      <c r="E77" s="10"/>
      <c r="F77" s="10"/>
      <c r="G77" s="10"/>
      <c r="H77" s="10"/>
      <c r="I77" s="34"/>
      <c r="J77" s="34"/>
      <c r="K77" s="10"/>
      <c r="L77" s="10"/>
    </row>
    <row r="78" spans="2:12" ht="16.5" customHeight="1">
      <c r="B78" s="10"/>
      <c r="C78" s="67"/>
      <c r="D78" s="9"/>
      <c r="E78" s="10"/>
      <c r="F78" s="10"/>
      <c r="G78" s="10"/>
      <c r="H78" s="10"/>
      <c r="I78" s="34"/>
      <c r="J78" s="34"/>
      <c r="K78" s="10"/>
      <c r="L78" s="10"/>
    </row>
    <row r="79" spans="2:12" ht="16.5" customHeight="1">
      <c r="B79" s="10"/>
      <c r="C79" s="67"/>
      <c r="D79" s="9"/>
      <c r="E79" s="10"/>
      <c r="F79" s="10"/>
      <c r="G79" s="10"/>
      <c r="H79" s="10"/>
      <c r="I79" s="34"/>
      <c r="J79" s="34"/>
      <c r="K79" s="10"/>
      <c r="L79" s="10"/>
    </row>
    <row r="80" spans="2:12" ht="16.5" customHeight="1">
      <c r="B80" s="10"/>
      <c r="C80" s="67"/>
      <c r="D80" s="9"/>
      <c r="E80" s="10"/>
      <c r="F80" s="10"/>
      <c r="G80" s="10"/>
      <c r="H80" s="10"/>
      <c r="I80" s="34"/>
      <c r="J80" s="34"/>
      <c r="K80" s="10"/>
      <c r="L80" s="10"/>
    </row>
    <row r="81" spans="2:12" ht="16.5" customHeight="1">
      <c r="B81" s="10"/>
      <c r="C81" s="67"/>
      <c r="D81" s="9"/>
      <c r="E81" s="10"/>
      <c r="F81" s="10"/>
      <c r="G81" s="10"/>
      <c r="H81" s="10"/>
      <c r="I81" s="34"/>
      <c r="J81" s="34"/>
      <c r="K81" s="10"/>
      <c r="L81" s="10"/>
    </row>
    <row r="82" spans="2:12" ht="16.5" customHeight="1">
      <c r="B82" s="10"/>
      <c r="C82" s="67"/>
      <c r="D82" s="9"/>
      <c r="E82" s="10"/>
      <c r="F82" s="10"/>
      <c r="G82" s="10"/>
      <c r="H82" s="10"/>
      <c r="I82" s="34"/>
      <c r="J82" s="34"/>
      <c r="K82" s="10"/>
      <c r="L82" s="10"/>
    </row>
    <row r="83" spans="2:12" ht="16.5" customHeight="1">
      <c r="B83" s="10"/>
      <c r="C83" s="67"/>
      <c r="D83" s="9"/>
      <c r="E83" s="10"/>
      <c r="F83" s="10"/>
      <c r="G83" s="10"/>
      <c r="H83" s="10"/>
      <c r="I83" s="34"/>
      <c r="J83" s="34"/>
      <c r="K83" s="10"/>
      <c r="L83" s="10"/>
    </row>
    <row r="84" spans="2:12" ht="16.5" customHeight="1">
      <c r="B84" s="10"/>
      <c r="C84" s="67"/>
      <c r="D84" s="9"/>
      <c r="E84" s="10"/>
      <c r="F84" s="10"/>
      <c r="G84" s="10"/>
      <c r="H84" s="10"/>
      <c r="I84" s="34"/>
      <c r="J84" s="34"/>
      <c r="K84" s="10"/>
      <c r="L84" s="10"/>
    </row>
    <row r="85" spans="2:12" ht="16.5" customHeight="1">
      <c r="B85" s="10"/>
      <c r="C85" s="67"/>
      <c r="D85" s="9"/>
      <c r="E85" s="10"/>
      <c r="F85" s="10"/>
      <c r="G85" s="10"/>
      <c r="H85" s="10"/>
      <c r="I85" s="34"/>
      <c r="J85" s="34"/>
      <c r="K85" s="10"/>
      <c r="L85" s="10"/>
    </row>
    <row r="86" spans="2:12" ht="16.5" customHeight="1">
      <c r="B86" s="10"/>
      <c r="C86" s="67"/>
      <c r="D86" s="9"/>
      <c r="E86" s="10"/>
      <c r="F86" s="10"/>
      <c r="G86" s="10"/>
      <c r="H86" s="10"/>
      <c r="I86" s="34"/>
      <c r="J86" s="34"/>
      <c r="K86" s="10"/>
      <c r="L86" s="10"/>
    </row>
    <row r="87" spans="2:12" ht="16.5" customHeight="1">
      <c r="B87" s="10"/>
      <c r="C87" s="67"/>
      <c r="D87" s="9"/>
      <c r="E87" s="10"/>
      <c r="F87" s="10"/>
      <c r="G87" s="10"/>
      <c r="H87" s="10"/>
      <c r="I87" s="34"/>
      <c r="J87" s="34"/>
      <c r="K87" s="10"/>
      <c r="L87" s="10"/>
    </row>
    <row r="88" spans="2:12" ht="16.5" customHeight="1">
      <c r="B88" s="10"/>
      <c r="C88" s="67"/>
      <c r="D88" s="9"/>
      <c r="E88" s="10"/>
      <c r="F88" s="10"/>
      <c r="G88" s="10"/>
      <c r="H88" s="10"/>
      <c r="I88" s="34"/>
      <c r="J88" s="34"/>
      <c r="K88" s="10"/>
      <c r="L88" s="10"/>
    </row>
    <row r="89" spans="2:12" ht="16.5" customHeight="1">
      <c r="B89" s="10"/>
      <c r="C89" s="67"/>
      <c r="D89" s="9"/>
      <c r="E89" s="10"/>
      <c r="F89" s="10"/>
      <c r="G89" s="10"/>
      <c r="H89" s="10"/>
      <c r="I89" s="34"/>
      <c r="J89" s="34"/>
      <c r="K89" s="10"/>
      <c r="L89" s="10"/>
    </row>
    <row r="90" spans="2:12" ht="16.5" customHeight="1">
      <c r="B90" s="10"/>
      <c r="C90" s="67"/>
      <c r="D90" s="9"/>
      <c r="E90" s="10"/>
      <c r="F90" s="10"/>
      <c r="G90" s="10"/>
      <c r="H90" s="10"/>
      <c r="I90" s="34"/>
      <c r="J90" s="34"/>
      <c r="K90" s="10"/>
      <c r="L90" s="10"/>
    </row>
    <row r="91" spans="2:12" ht="16.5" customHeight="1">
      <c r="B91" s="10"/>
      <c r="C91" s="67"/>
      <c r="D91" s="9"/>
      <c r="E91" s="10"/>
      <c r="F91" s="10"/>
      <c r="G91" s="10"/>
      <c r="H91" s="10"/>
      <c r="I91" s="34"/>
      <c r="J91" s="34"/>
      <c r="K91" s="10"/>
      <c r="L91" s="10"/>
    </row>
    <row r="92" spans="2:12" ht="16.5" customHeight="1">
      <c r="B92" s="10"/>
      <c r="C92" s="67"/>
      <c r="D92" s="9"/>
      <c r="E92" s="10"/>
      <c r="F92" s="10"/>
      <c r="G92" s="10"/>
      <c r="H92" s="10"/>
      <c r="I92" s="34"/>
      <c r="J92" s="34"/>
      <c r="K92" s="10"/>
      <c r="L92" s="10"/>
    </row>
    <row r="93" spans="2:12" ht="16.5" customHeight="1">
      <c r="B93" s="10"/>
      <c r="C93" s="67"/>
      <c r="D93" s="9"/>
      <c r="E93" s="10"/>
      <c r="F93" s="10"/>
      <c r="G93" s="10"/>
      <c r="H93" s="10"/>
      <c r="I93" s="34"/>
      <c r="J93" s="34"/>
      <c r="K93" s="10"/>
      <c r="L93" s="10"/>
    </row>
    <row r="94" spans="2:12" ht="16.5" customHeight="1">
      <c r="B94" s="10"/>
      <c r="C94" s="67"/>
      <c r="D94" s="9"/>
      <c r="E94" s="10"/>
      <c r="F94" s="10"/>
      <c r="G94" s="10"/>
      <c r="H94" s="10"/>
      <c r="I94" s="34"/>
      <c r="J94" s="34"/>
      <c r="K94" s="10"/>
      <c r="L94" s="10"/>
    </row>
    <row r="95" spans="2:12" ht="16.5" customHeight="1">
      <c r="B95" s="10"/>
      <c r="C95" s="67"/>
      <c r="D95" s="9"/>
      <c r="E95" s="10"/>
      <c r="F95" s="10"/>
      <c r="G95" s="10"/>
      <c r="H95" s="10"/>
      <c r="I95" s="34"/>
      <c r="J95" s="34"/>
      <c r="K95" s="10"/>
      <c r="L95" s="10"/>
    </row>
    <row r="96" ht="16.5" customHeight="1">
      <c r="H96" s="10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</sheetData>
  <sheetProtection selectLockedCells="1" selectUnlockedCells="1"/>
  <mergeCells count="35">
    <mergeCell ref="L21:L22"/>
    <mergeCell ref="B8:B9"/>
    <mergeCell ref="C8:C9"/>
    <mergeCell ref="D8:D9"/>
    <mergeCell ref="E8:E9"/>
    <mergeCell ref="L8:L9"/>
    <mergeCell ref="D21:D22"/>
    <mergeCell ref="B16:D16"/>
    <mergeCell ref="C2:C3"/>
    <mergeCell ref="B25:D25"/>
    <mergeCell ref="E21:E22"/>
    <mergeCell ref="B23:D23"/>
    <mergeCell ref="B12:D12"/>
    <mergeCell ref="B14:D14"/>
    <mergeCell ref="B19:D19"/>
    <mergeCell ref="B21:B22"/>
    <mergeCell ref="C21:C22"/>
    <mergeCell ref="L2:L3"/>
    <mergeCell ref="B5:D5"/>
    <mergeCell ref="B10:D10"/>
    <mergeCell ref="L6:L7"/>
    <mergeCell ref="B6:B7"/>
    <mergeCell ref="C6:C7"/>
    <mergeCell ref="D6:D7"/>
    <mergeCell ref="E6:E7"/>
    <mergeCell ref="B32:D32"/>
    <mergeCell ref="B26:D26"/>
    <mergeCell ref="B30:D30"/>
    <mergeCell ref="B1:K1"/>
    <mergeCell ref="B2:B3"/>
    <mergeCell ref="D2:D3"/>
    <mergeCell ref="E2:E3"/>
    <mergeCell ref="F2:G2"/>
    <mergeCell ref="H2:K2"/>
    <mergeCell ref="B31:D31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&amp;CStránka &amp;P</oddFooter>
  </headerFooter>
  <ignoredErrors>
    <ignoredError sqref="E12:E14 E16 I7 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J24" sqref="B2:J24"/>
    </sheetView>
  </sheetViews>
  <sheetFormatPr defaultColWidth="9.140625" defaultRowHeight="12.75"/>
  <cols>
    <col min="1" max="1" width="3.8515625" style="1" customWidth="1"/>
    <col min="2" max="2" width="7.7109375" style="3" customWidth="1"/>
    <col min="3" max="3" width="7.140625" style="68" bestFit="1" customWidth="1"/>
    <col min="4" max="4" width="49.7109375" style="11" bestFit="1" customWidth="1"/>
    <col min="5" max="5" width="10.28125" style="3" customWidth="1"/>
    <col min="6" max="6" width="8.28125" style="3" customWidth="1"/>
    <col min="7" max="7" width="8.421875" style="3" customWidth="1"/>
    <col min="8" max="8" width="8.28125" style="3" customWidth="1"/>
    <col min="9" max="9" width="7.7109375" style="3" customWidth="1"/>
    <col min="10" max="10" width="8.28125" style="32" customWidth="1"/>
    <col min="11" max="11" width="11.00390625" style="3" customWidth="1"/>
    <col min="12" max="12" width="11.57421875" style="2" customWidth="1"/>
    <col min="13" max="14" width="11.57421875" style="1" customWidth="1"/>
    <col min="15" max="15" width="19.8515625" style="1" customWidth="1"/>
    <col min="16" max="16384" width="11.57421875" style="1" customWidth="1"/>
  </cols>
  <sheetData>
    <row r="1" spans="2:11" ht="14.25" thickBot="1">
      <c r="B1" s="229"/>
      <c r="C1" s="229"/>
      <c r="D1" s="229"/>
      <c r="E1" s="229"/>
      <c r="F1" s="229"/>
      <c r="G1" s="229"/>
      <c r="H1" s="229"/>
      <c r="I1" s="229"/>
      <c r="J1" s="229"/>
      <c r="K1" s="4"/>
    </row>
    <row r="2" spans="2:12" ht="40.5" customHeight="1">
      <c r="B2" s="230" t="s">
        <v>27</v>
      </c>
      <c r="C2" s="212" t="s">
        <v>26</v>
      </c>
      <c r="D2" s="232" t="s">
        <v>0</v>
      </c>
      <c r="E2" s="218" t="s">
        <v>1</v>
      </c>
      <c r="F2" s="220" t="s">
        <v>2</v>
      </c>
      <c r="G2" s="222"/>
      <c r="H2" s="250" t="s">
        <v>3</v>
      </c>
      <c r="I2" s="221"/>
      <c r="J2" s="251"/>
      <c r="K2" s="254"/>
      <c r="L2" s="179"/>
    </row>
    <row r="3" spans="2:12" ht="42" customHeight="1" thickBot="1">
      <c r="B3" s="231"/>
      <c r="C3" s="213"/>
      <c r="D3" s="233"/>
      <c r="E3" s="219"/>
      <c r="F3" s="140" t="s">
        <v>4</v>
      </c>
      <c r="G3" s="89" t="s">
        <v>21</v>
      </c>
      <c r="H3" s="90" t="s">
        <v>5</v>
      </c>
      <c r="I3" s="91" t="s">
        <v>6</v>
      </c>
      <c r="J3" s="181" t="s">
        <v>7</v>
      </c>
      <c r="K3" s="254"/>
      <c r="L3" s="137"/>
    </row>
    <row r="4" spans="1:11" ht="13.5" customHeight="1">
      <c r="A4" s="4"/>
      <c r="B4" s="284">
        <v>2</v>
      </c>
      <c r="C4" s="69" t="s">
        <v>59</v>
      </c>
      <c r="D4" s="156" t="s">
        <v>34</v>
      </c>
      <c r="E4" s="31">
        <f>SUM(F4:G4)</f>
        <v>3.8481</v>
      </c>
      <c r="F4" s="35">
        <v>3.8481</v>
      </c>
      <c r="G4" s="36"/>
      <c r="H4" s="37">
        <f>F4</f>
        <v>3.8481</v>
      </c>
      <c r="I4" s="38"/>
      <c r="J4" s="157"/>
      <c r="K4" s="137"/>
    </row>
    <row r="5" spans="1:11" ht="16.5" customHeight="1" thickBot="1">
      <c r="A5" s="4"/>
      <c r="B5" s="209" t="s">
        <v>9</v>
      </c>
      <c r="C5" s="210"/>
      <c r="D5" s="211"/>
      <c r="E5" s="21">
        <f>SUM(E4:E4)</f>
        <v>3.8481</v>
      </c>
      <c r="F5" s="20"/>
      <c r="G5" s="16"/>
      <c r="H5" s="15"/>
      <c r="I5" s="13"/>
      <c r="J5" s="16"/>
      <c r="K5" s="137"/>
    </row>
    <row r="6" spans="1:11" ht="13.5">
      <c r="A6" s="4"/>
      <c r="B6" s="148">
        <v>6</v>
      </c>
      <c r="C6" s="150" t="s">
        <v>61</v>
      </c>
      <c r="D6" s="152" t="s">
        <v>35</v>
      </c>
      <c r="E6" s="193">
        <f>SUM(F6:G6)</f>
        <v>0.88263991</v>
      </c>
      <c r="F6" s="147">
        <v>0.88263991</v>
      </c>
      <c r="G6" s="122"/>
      <c r="H6" s="151">
        <f>F6</f>
        <v>0.88263991</v>
      </c>
      <c r="I6" s="121"/>
      <c r="J6" s="122"/>
      <c r="K6" s="137"/>
    </row>
    <row r="7" spans="1:11" ht="16.5" customHeight="1" thickBot="1">
      <c r="A7" s="4"/>
      <c r="B7" s="209" t="s">
        <v>31</v>
      </c>
      <c r="C7" s="210"/>
      <c r="D7" s="211"/>
      <c r="E7" s="21">
        <f>SUM(E6:E6)</f>
        <v>0.88263991</v>
      </c>
      <c r="F7" s="20"/>
      <c r="G7" s="16"/>
      <c r="H7" s="15"/>
      <c r="I7" s="13"/>
      <c r="J7" s="16"/>
      <c r="K7" s="137"/>
    </row>
    <row r="8" spans="1:11" ht="13.5" customHeight="1">
      <c r="A8" s="4"/>
      <c r="B8" s="39">
        <v>7</v>
      </c>
      <c r="C8" s="71" t="s">
        <v>59</v>
      </c>
      <c r="D8" s="95" t="s">
        <v>57</v>
      </c>
      <c r="E8" s="31">
        <f>SUM(F8:G8)</f>
        <v>0.3634</v>
      </c>
      <c r="F8" s="35">
        <v>0.3634</v>
      </c>
      <c r="G8" s="36"/>
      <c r="H8" s="37">
        <f>F8</f>
        <v>0.3634</v>
      </c>
      <c r="I8" s="38"/>
      <c r="J8" s="36"/>
      <c r="K8" s="137"/>
    </row>
    <row r="9" spans="1:11" ht="16.5" customHeight="1" thickBot="1">
      <c r="A9" s="4"/>
      <c r="B9" s="209" t="s">
        <v>58</v>
      </c>
      <c r="C9" s="210"/>
      <c r="D9" s="211"/>
      <c r="E9" s="21">
        <f>SUM(E8:E8)</f>
        <v>0.3634</v>
      </c>
      <c r="F9" s="20"/>
      <c r="G9" s="16"/>
      <c r="H9" s="15"/>
      <c r="I9" s="13"/>
      <c r="J9" s="16"/>
      <c r="K9" s="137"/>
    </row>
    <row r="10" spans="1:11" ht="13.5" customHeight="1">
      <c r="A10" s="4"/>
      <c r="B10" s="48">
        <v>10</v>
      </c>
      <c r="C10" s="64" t="s">
        <v>62</v>
      </c>
      <c r="D10" s="142" t="s">
        <v>50</v>
      </c>
      <c r="E10" s="49">
        <f>SUM(F10:G10)</f>
        <v>0.1377</v>
      </c>
      <c r="F10" s="40">
        <v>0.1377</v>
      </c>
      <c r="G10" s="46"/>
      <c r="H10" s="17">
        <f>F10-I10</f>
        <v>0.1377</v>
      </c>
      <c r="I10" s="45"/>
      <c r="J10" s="46"/>
      <c r="K10" s="137"/>
    </row>
    <row r="11" spans="1:11" ht="13.5" customHeight="1">
      <c r="A11" s="4"/>
      <c r="B11" s="111">
        <v>11</v>
      </c>
      <c r="C11" s="115" t="s">
        <v>63</v>
      </c>
      <c r="D11" s="152" t="s">
        <v>50</v>
      </c>
      <c r="E11" s="49">
        <f>SUM(F11:G11)</f>
        <v>1.04287501</v>
      </c>
      <c r="F11" s="116">
        <v>1.04287501</v>
      </c>
      <c r="G11" s="117"/>
      <c r="H11" s="18">
        <f>F11-I11</f>
        <v>1.04287501</v>
      </c>
      <c r="I11" s="118"/>
      <c r="J11" s="117"/>
      <c r="K11" s="137"/>
    </row>
    <row r="12" spans="1:11" ht="16.5" customHeight="1" thickBot="1">
      <c r="A12" s="4"/>
      <c r="B12" s="206" t="s">
        <v>44</v>
      </c>
      <c r="C12" s="207"/>
      <c r="D12" s="208"/>
      <c r="E12" s="21">
        <f>SUM(E10:E11)</f>
        <v>1.1805750099999999</v>
      </c>
      <c r="F12" s="20"/>
      <c r="G12" s="16"/>
      <c r="H12" s="15"/>
      <c r="I12" s="13"/>
      <c r="J12" s="16"/>
      <c r="K12" s="137"/>
    </row>
    <row r="13" spans="1:11" ht="13.5" customHeight="1">
      <c r="A13" s="4"/>
      <c r="B13" s="174">
        <v>5</v>
      </c>
      <c r="C13" s="176" t="s">
        <v>60</v>
      </c>
      <c r="D13" s="62" t="s">
        <v>36</v>
      </c>
      <c r="E13" s="31">
        <f>SUM(F13:G13)</f>
        <v>0.478</v>
      </c>
      <c r="F13" s="153">
        <v>0.478</v>
      </c>
      <c r="G13" s="154"/>
      <c r="H13" s="158">
        <f>F13</f>
        <v>0.478</v>
      </c>
      <c r="I13" s="155"/>
      <c r="J13" s="154"/>
      <c r="K13" s="137"/>
    </row>
    <row r="14" spans="1:11" ht="16.5" customHeight="1" thickBot="1">
      <c r="A14" s="4"/>
      <c r="B14" s="206" t="s">
        <v>11</v>
      </c>
      <c r="C14" s="207"/>
      <c r="D14" s="208"/>
      <c r="E14" s="24">
        <f>SUM(E13:E13)</f>
        <v>0.478</v>
      </c>
      <c r="F14" s="25"/>
      <c r="G14" s="26"/>
      <c r="H14" s="15"/>
      <c r="I14" s="27"/>
      <c r="J14" s="26"/>
      <c r="K14" s="162"/>
    </row>
    <row r="15" spans="1:11" ht="13.5">
      <c r="A15" s="4"/>
      <c r="B15" s="111">
        <v>16</v>
      </c>
      <c r="C15" s="73" t="s">
        <v>61</v>
      </c>
      <c r="D15" s="152" t="s">
        <v>16</v>
      </c>
      <c r="E15" s="149">
        <f>SUM(F15:G15)</f>
        <v>0.10196099</v>
      </c>
      <c r="F15" s="112">
        <v>0.10196099</v>
      </c>
      <c r="G15" s="113"/>
      <c r="H15" s="72">
        <f>F15</f>
        <v>0.10196099</v>
      </c>
      <c r="I15" s="114"/>
      <c r="J15" s="113"/>
      <c r="K15" s="137"/>
    </row>
    <row r="16" spans="1:11" ht="13.5" customHeight="1">
      <c r="A16" s="4"/>
      <c r="B16" s="199">
        <v>18</v>
      </c>
      <c r="C16" s="235" t="s">
        <v>64</v>
      </c>
      <c r="D16" s="253" t="s">
        <v>17</v>
      </c>
      <c r="E16" s="214">
        <f>SUM(F16:G17)</f>
        <v>0.5114000000000001</v>
      </c>
      <c r="F16" s="83">
        <v>0.1884</v>
      </c>
      <c r="G16" s="85"/>
      <c r="H16" s="72">
        <f>F16</f>
        <v>0.1884</v>
      </c>
      <c r="I16" s="84"/>
      <c r="J16" s="85"/>
      <c r="K16" s="252"/>
    </row>
    <row r="17" spans="1:11" ht="13.5" customHeight="1">
      <c r="A17" s="4"/>
      <c r="B17" s="234"/>
      <c r="C17" s="236"/>
      <c r="D17" s="239"/>
      <c r="E17" s="215"/>
      <c r="F17" s="83"/>
      <c r="G17" s="85">
        <v>0.323</v>
      </c>
      <c r="H17" s="72">
        <f>G17-I17</f>
        <v>0.2918</v>
      </c>
      <c r="I17" s="84">
        <v>0.0312</v>
      </c>
      <c r="J17" s="85"/>
      <c r="K17" s="252"/>
    </row>
    <row r="18" spans="1:11" ht="13.5" customHeight="1">
      <c r="A18" s="4"/>
      <c r="B18" s="39">
        <v>26</v>
      </c>
      <c r="C18" s="177" t="s">
        <v>72</v>
      </c>
      <c r="D18" s="178" t="s">
        <v>73</v>
      </c>
      <c r="E18" s="60">
        <f>SUM(F18:G18)</f>
        <v>0.4471</v>
      </c>
      <c r="F18" s="153">
        <v>0.4471</v>
      </c>
      <c r="G18" s="154"/>
      <c r="H18" s="158">
        <f>F18</f>
        <v>0.4471</v>
      </c>
      <c r="I18" s="155"/>
      <c r="J18" s="154"/>
      <c r="K18" s="137"/>
    </row>
    <row r="19" spans="1:11" ht="13.5" customHeight="1">
      <c r="A19" s="4"/>
      <c r="B19" s="148">
        <v>27</v>
      </c>
      <c r="C19" s="97" t="s">
        <v>65</v>
      </c>
      <c r="D19" s="283" t="s">
        <v>17</v>
      </c>
      <c r="E19" s="149">
        <f>SUM(F19:G19)</f>
        <v>0.1396</v>
      </c>
      <c r="F19" s="112">
        <v>0.1396</v>
      </c>
      <c r="G19" s="113"/>
      <c r="H19" s="72"/>
      <c r="I19" s="114"/>
      <c r="J19" s="113">
        <f>F19</f>
        <v>0.1396</v>
      </c>
      <c r="K19" s="137"/>
    </row>
    <row r="20" spans="1:11" ht="16.5" customHeight="1" thickBot="1">
      <c r="A20" s="4"/>
      <c r="B20" s="206" t="s">
        <v>10</v>
      </c>
      <c r="C20" s="207"/>
      <c r="D20" s="208"/>
      <c r="E20" s="24">
        <f>SUM(E15:E19)</f>
        <v>1.20006099</v>
      </c>
      <c r="F20" s="25"/>
      <c r="G20" s="26"/>
      <c r="H20" s="15"/>
      <c r="I20" s="27"/>
      <c r="J20" s="26"/>
      <c r="K20" s="162"/>
    </row>
    <row r="21" spans="1:11" ht="13.5" customHeight="1">
      <c r="A21" s="4"/>
      <c r="B21" s="165">
        <v>24</v>
      </c>
      <c r="C21" s="170" t="s">
        <v>65</v>
      </c>
      <c r="D21" s="169" t="s">
        <v>67</v>
      </c>
      <c r="E21" s="166">
        <f>SUM(F21:G21)</f>
        <v>0.0864</v>
      </c>
      <c r="F21" s="167">
        <v>0.0864</v>
      </c>
      <c r="G21" s="168"/>
      <c r="H21" s="18"/>
      <c r="I21" s="100"/>
      <c r="J21" s="168">
        <f>F21</f>
        <v>0.0864</v>
      </c>
      <c r="K21" s="162"/>
    </row>
    <row r="22" spans="1:11" ht="13.5" customHeight="1">
      <c r="A22" s="4"/>
      <c r="B22" s="159">
        <v>25</v>
      </c>
      <c r="C22" s="170" t="s">
        <v>66</v>
      </c>
      <c r="D22" s="169" t="s">
        <v>68</v>
      </c>
      <c r="E22" s="160">
        <f>SUM(F22:G22)</f>
        <v>0.0755</v>
      </c>
      <c r="F22" s="161">
        <v>0.0755</v>
      </c>
      <c r="G22" s="163"/>
      <c r="H22" s="151"/>
      <c r="I22" s="164"/>
      <c r="J22" s="163">
        <f>F22</f>
        <v>0.0755</v>
      </c>
      <c r="K22" s="162"/>
    </row>
    <row r="23" spans="2:11" ht="16.5" customHeight="1" thickBot="1">
      <c r="B23" s="206" t="s">
        <v>13</v>
      </c>
      <c r="C23" s="207"/>
      <c r="D23" s="208"/>
      <c r="E23" s="24">
        <f>SUM(E21:E22)</f>
        <v>0.1619</v>
      </c>
      <c r="F23" s="25"/>
      <c r="G23" s="26"/>
      <c r="H23" s="15"/>
      <c r="I23" s="27"/>
      <c r="J23" s="26"/>
      <c r="K23" s="162"/>
    </row>
    <row r="24" spans="2:13" ht="16.5" customHeight="1" thickBot="1">
      <c r="B24" s="227" t="s">
        <v>14</v>
      </c>
      <c r="C24" s="228"/>
      <c r="D24" s="228"/>
      <c r="E24" s="28">
        <f>SUM(E23,E20,E14,E12,E9,E7,E5)</f>
        <v>8.11467591</v>
      </c>
      <c r="F24" s="29">
        <f>SUM(F4:F23)</f>
        <v>7.79167591</v>
      </c>
      <c r="G24" s="29">
        <f>SUM(G4:G23)</f>
        <v>0.323</v>
      </c>
      <c r="H24" s="30">
        <f>SUM(H4:H23)</f>
        <v>7.781975910000001</v>
      </c>
      <c r="I24" s="29">
        <f>SUM(I4:I23)</f>
        <v>0.0312</v>
      </c>
      <c r="J24" s="104">
        <f>SUM(J4:J23)</f>
        <v>0.3015</v>
      </c>
      <c r="K24" s="180"/>
      <c r="M24" s="33"/>
    </row>
    <row r="25" spans="2:11" ht="42.75" customHeight="1" thickBot="1">
      <c r="B25" s="5"/>
      <c r="C25" s="66"/>
      <c r="D25" s="61"/>
      <c r="E25" s="53" t="s">
        <v>1</v>
      </c>
      <c r="F25" s="55" t="s">
        <v>4</v>
      </c>
      <c r="G25" s="52" t="s">
        <v>21</v>
      </c>
      <c r="H25" s="56" t="s">
        <v>5</v>
      </c>
      <c r="I25" s="57" t="s">
        <v>6</v>
      </c>
      <c r="J25" s="182" t="s">
        <v>7</v>
      </c>
      <c r="K25" s="150"/>
    </row>
    <row r="26" spans="2:11" ht="16.5" customHeight="1">
      <c r="B26" s="5"/>
      <c r="C26" s="66"/>
      <c r="D26" s="6"/>
      <c r="E26" s="54"/>
      <c r="F26" s="7"/>
      <c r="G26" s="7"/>
      <c r="I26" s="7"/>
      <c r="J26" s="8"/>
      <c r="K26" s="7"/>
    </row>
    <row r="27" spans="2:11" ht="16.5" customHeight="1" thickBot="1">
      <c r="B27" s="5"/>
      <c r="C27" s="66"/>
      <c r="D27" s="6"/>
      <c r="E27" s="7"/>
      <c r="F27" s="7"/>
      <c r="G27" s="7"/>
      <c r="I27" s="7"/>
      <c r="J27" s="8"/>
      <c r="K27" s="7"/>
    </row>
    <row r="28" spans="2:11" ht="33" customHeight="1" thickBot="1">
      <c r="B28" s="225" t="s">
        <v>23</v>
      </c>
      <c r="C28" s="226"/>
      <c r="D28" s="226"/>
      <c r="E28" s="51">
        <f>SUM(E6,E10:E11,E15:E17,E19,E21:E22)</f>
        <v>2.97807591</v>
      </c>
      <c r="F28" s="7"/>
      <c r="G28" s="8"/>
      <c r="H28" s="32"/>
      <c r="I28" s="7"/>
      <c r="J28" s="8"/>
      <c r="K28" s="7"/>
    </row>
    <row r="29" spans="2:11" ht="33" customHeight="1" thickBot="1">
      <c r="B29" s="225" t="s">
        <v>24</v>
      </c>
      <c r="C29" s="226"/>
      <c r="D29" s="226"/>
      <c r="E29" s="51">
        <v>0</v>
      </c>
      <c r="F29" s="7"/>
      <c r="G29" s="8"/>
      <c r="I29" s="7"/>
      <c r="J29" s="8"/>
      <c r="K29" s="7"/>
    </row>
    <row r="30" spans="2:11" ht="31.5" customHeight="1" thickBot="1">
      <c r="B30" s="225" t="s">
        <v>25</v>
      </c>
      <c r="C30" s="226"/>
      <c r="D30" s="226"/>
      <c r="E30" s="51">
        <f>E28-E29</f>
        <v>2.97807591</v>
      </c>
      <c r="F30" s="7"/>
      <c r="G30" s="8"/>
      <c r="I30" s="7"/>
      <c r="J30" s="8"/>
      <c r="K30" s="7"/>
    </row>
    <row r="31" spans="2:11" ht="16.5" customHeight="1">
      <c r="B31" s="5"/>
      <c r="C31" s="66"/>
      <c r="D31" s="6"/>
      <c r="E31" s="8"/>
      <c r="F31" s="7"/>
      <c r="G31" s="8"/>
      <c r="H31" s="8"/>
      <c r="I31" s="7"/>
      <c r="J31" s="8"/>
      <c r="K31" s="7"/>
    </row>
    <row r="32" spans="2:11" ht="16.5" customHeight="1">
      <c r="B32" s="5"/>
      <c r="C32" s="66"/>
      <c r="D32" s="9"/>
      <c r="E32" s="34"/>
      <c r="F32" s="8"/>
      <c r="G32" s="8"/>
      <c r="H32" s="8"/>
      <c r="I32" s="8"/>
      <c r="J32" s="8"/>
      <c r="K32" s="7"/>
    </row>
    <row r="33" spans="2:11" ht="16.5" customHeight="1">
      <c r="B33" s="5"/>
      <c r="C33" s="66"/>
      <c r="D33" s="9"/>
      <c r="E33" s="34"/>
      <c r="F33" s="7"/>
      <c r="G33" s="7"/>
      <c r="H33" s="7"/>
      <c r="I33" s="7"/>
      <c r="J33" s="8"/>
      <c r="K33" s="7"/>
    </row>
    <row r="34" spans="2:11" ht="16.5" customHeight="1">
      <c r="B34" s="10"/>
      <c r="C34" s="67"/>
      <c r="D34" s="9"/>
      <c r="E34" s="10"/>
      <c r="F34" s="10"/>
      <c r="G34" s="10"/>
      <c r="H34" s="10"/>
      <c r="I34" s="10"/>
      <c r="J34" s="34"/>
      <c r="K34" s="10"/>
    </row>
    <row r="35" spans="2:11" ht="16.5" customHeight="1">
      <c r="B35" s="10"/>
      <c r="C35" s="67"/>
      <c r="D35" s="9"/>
      <c r="E35" s="10"/>
      <c r="F35" s="10"/>
      <c r="G35" s="10"/>
      <c r="H35" s="10"/>
      <c r="I35" s="10"/>
      <c r="J35" s="34"/>
      <c r="K35" s="10"/>
    </row>
    <row r="36" spans="2:11" ht="16.5" customHeight="1">
      <c r="B36" s="10"/>
      <c r="C36" s="67"/>
      <c r="D36" s="9"/>
      <c r="E36" s="10"/>
      <c r="F36" s="10"/>
      <c r="G36" s="10"/>
      <c r="H36" s="10"/>
      <c r="I36" s="10"/>
      <c r="J36" s="34"/>
      <c r="K36" s="10"/>
    </row>
    <row r="37" spans="2:11" ht="16.5" customHeight="1">
      <c r="B37" s="10"/>
      <c r="C37" s="67"/>
      <c r="D37" s="9"/>
      <c r="E37" s="10"/>
      <c r="F37" s="10"/>
      <c r="G37" s="10"/>
      <c r="H37" s="10"/>
      <c r="I37" s="10"/>
      <c r="J37" s="34"/>
      <c r="K37" s="10"/>
    </row>
    <row r="38" spans="2:11" ht="16.5" customHeight="1">
      <c r="B38" s="10"/>
      <c r="C38" s="67"/>
      <c r="D38" s="9"/>
      <c r="E38" s="10"/>
      <c r="F38" s="10"/>
      <c r="G38" s="10"/>
      <c r="H38" s="10"/>
      <c r="I38" s="10"/>
      <c r="J38" s="34"/>
      <c r="K38" s="10"/>
    </row>
    <row r="39" spans="2:11" ht="16.5" customHeight="1">
      <c r="B39" s="10"/>
      <c r="C39" s="67"/>
      <c r="D39" s="9"/>
      <c r="E39" s="10"/>
      <c r="F39" s="10"/>
      <c r="G39" s="10"/>
      <c r="H39" s="10"/>
      <c r="I39" s="10"/>
      <c r="J39" s="34"/>
      <c r="K39" s="10"/>
    </row>
    <row r="40" spans="2:11" ht="16.5" customHeight="1">
      <c r="B40" s="10"/>
      <c r="C40" s="67"/>
      <c r="D40" s="9"/>
      <c r="E40" s="10"/>
      <c r="F40" s="10"/>
      <c r="G40" s="10"/>
      <c r="H40" s="10"/>
      <c r="I40" s="10"/>
      <c r="J40" s="34"/>
      <c r="K40" s="10"/>
    </row>
    <row r="41" spans="2:11" ht="16.5" customHeight="1">
      <c r="B41" s="10"/>
      <c r="C41" s="67"/>
      <c r="D41" s="9"/>
      <c r="E41" s="10"/>
      <c r="F41" s="10"/>
      <c r="G41" s="10"/>
      <c r="H41" s="10"/>
      <c r="I41" s="10"/>
      <c r="J41" s="34"/>
      <c r="K41" s="10"/>
    </row>
    <row r="42" spans="2:11" ht="16.5" customHeight="1">
      <c r="B42" s="10"/>
      <c r="C42" s="67"/>
      <c r="D42" s="9"/>
      <c r="E42" s="10"/>
      <c r="F42" s="10"/>
      <c r="G42" s="10"/>
      <c r="H42" s="10"/>
      <c r="I42" s="10"/>
      <c r="J42" s="34"/>
      <c r="K42" s="10"/>
    </row>
    <row r="43" spans="2:11" ht="16.5" customHeight="1">
      <c r="B43" s="10"/>
      <c r="C43" s="67"/>
      <c r="D43" s="9"/>
      <c r="E43" s="10"/>
      <c r="F43" s="10"/>
      <c r="G43" s="10"/>
      <c r="H43" s="10"/>
      <c r="I43" s="10"/>
      <c r="J43" s="34"/>
      <c r="K43" s="10"/>
    </row>
    <row r="44" spans="2:11" ht="16.5" customHeight="1">
      <c r="B44" s="10"/>
      <c r="C44" s="67"/>
      <c r="D44" s="9"/>
      <c r="E44" s="10"/>
      <c r="F44" s="10"/>
      <c r="G44" s="10"/>
      <c r="H44" s="10"/>
      <c r="I44" s="10"/>
      <c r="J44" s="34"/>
      <c r="K44" s="10"/>
    </row>
    <row r="45" spans="2:11" ht="16.5" customHeight="1">
      <c r="B45" s="10"/>
      <c r="C45" s="67"/>
      <c r="D45" s="9"/>
      <c r="E45" s="10"/>
      <c r="F45" s="10"/>
      <c r="G45" s="10"/>
      <c r="H45" s="10"/>
      <c r="I45" s="10"/>
      <c r="J45" s="34"/>
      <c r="K45" s="10"/>
    </row>
    <row r="46" spans="2:11" ht="16.5" customHeight="1">
      <c r="B46" s="10"/>
      <c r="C46" s="67"/>
      <c r="D46" s="9"/>
      <c r="E46" s="10"/>
      <c r="F46" s="10"/>
      <c r="G46" s="10"/>
      <c r="H46" s="10"/>
      <c r="I46" s="10"/>
      <c r="J46" s="34"/>
      <c r="K46" s="10"/>
    </row>
    <row r="47" spans="2:11" ht="16.5" customHeight="1">
      <c r="B47" s="10"/>
      <c r="C47" s="67"/>
      <c r="D47" s="9"/>
      <c r="E47" s="10"/>
      <c r="F47" s="10"/>
      <c r="G47" s="10"/>
      <c r="H47" s="10"/>
      <c r="I47" s="10"/>
      <c r="J47" s="34"/>
      <c r="K47" s="10"/>
    </row>
    <row r="48" spans="2:11" ht="16.5" customHeight="1">
      <c r="B48" s="10"/>
      <c r="C48" s="67"/>
      <c r="D48" s="9"/>
      <c r="E48" s="10"/>
      <c r="F48" s="10"/>
      <c r="G48" s="10"/>
      <c r="H48" s="10"/>
      <c r="I48" s="10"/>
      <c r="J48" s="34"/>
      <c r="K48" s="10"/>
    </row>
    <row r="49" spans="2:11" ht="16.5" customHeight="1">
      <c r="B49" s="10"/>
      <c r="C49" s="67"/>
      <c r="D49" s="9"/>
      <c r="E49" s="10"/>
      <c r="F49" s="10"/>
      <c r="G49" s="10"/>
      <c r="H49" s="10"/>
      <c r="I49" s="10"/>
      <c r="J49" s="34"/>
      <c r="K49" s="10"/>
    </row>
    <row r="50" spans="2:11" ht="16.5" customHeight="1">
      <c r="B50" s="10"/>
      <c r="C50" s="67"/>
      <c r="D50" s="9"/>
      <c r="E50" s="10"/>
      <c r="F50" s="10"/>
      <c r="G50" s="10"/>
      <c r="H50" s="10"/>
      <c r="I50" s="10"/>
      <c r="J50" s="34"/>
      <c r="K50" s="10"/>
    </row>
    <row r="51" spans="2:11" ht="16.5" customHeight="1">
      <c r="B51" s="10"/>
      <c r="C51" s="67"/>
      <c r="D51" s="9"/>
      <c r="E51" s="10"/>
      <c r="F51" s="10"/>
      <c r="G51" s="10"/>
      <c r="H51" s="10"/>
      <c r="I51" s="10"/>
      <c r="J51" s="34"/>
      <c r="K51" s="10"/>
    </row>
    <row r="52" spans="2:11" ht="16.5" customHeight="1">
      <c r="B52" s="10"/>
      <c r="C52" s="67"/>
      <c r="D52" s="9"/>
      <c r="E52" s="10"/>
      <c r="F52" s="10"/>
      <c r="G52" s="10"/>
      <c r="H52" s="10"/>
      <c r="I52" s="10"/>
      <c r="J52" s="34"/>
      <c r="K52" s="10"/>
    </row>
    <row r="53" spans="2:11" ht="16.5" customHeight="1">
      <c r="B53" s="10"/>
      <c r="C53" s="67"/>
      <c r="D53" s="9"/>
      <c r="E53" s="10"/>
      <c r="F53" s="10"/>
      <c r="G53" s="10"/>
      <c r="H53" s="10"/>
      <c r="I53" s="10"/>
      <c r="J53" s="34"/>
      <c r="K53" s="10"/>
    </row>
    <row r="54" spans="2:11" ht="16.5" customHeight="1">
      <c r="B54" s="10"/>
      <c r="C54" s="67"/>
      <c r="D54" s="9"/>
      <c r="E54" s="10"/>
      <c r="F54" s="10"/>
      <c r="G54" s="10"/>
      <c r="H54" s="10"/>
      <c r="I54" s="10"/>
      <c r="J54" s="34"/>
      <c r="K54" s="10"/>
    </row>
    <row r="55" spans="2:11" ht="16.5" customHeight="1">
      <c r="B55" s="10"/>
      <c r="C55" s="67"/>
      <c r="D55" s="9"/>
      <c r="E55" s="10"/>
      <c r="F55" s="10"/>
      <c r="G55" s="10"/>
      <c r="H55" s="10"/>
      <c r="I55" s="10"/>
      <c r="J55" s="34"/>
      <c r="K55" s="10"/>
    </row>
    <row r="56" spans="2:11" ht="16.5" customHeight="1">
      <c r="B56" s="10"/>
      <c r="C56" s="67"/>
      <c r="D56" s="9"/>
      <c r="E56" s="10"/>
      <c r="F56" s="10"/>
      <c r="G56" s="10"/>
      <c r="H56" s="10"/>
      <c r="I56" s="10"/>
      <c r="J56" s="34"/>
      <c r="K56" s="10"/>
    </row>
    <row r="57" spans="2:11" ht="16.5" customHeight="1">
      <c r="B57" s="10"/>
      <c r="C57" s="67"/>
      <c r="D57" s="9"/>
      <c r="E57" s="10"/>
      <c r="F57" s="10"/>
      <c r="G57" s="10"/>
      <c r="H57" s="10"/>
      <c r="I57" s="10"/>
      <c r="J57" s="34"/>
      <c r="K57" s="10"/>
    </row>
    <row r="58" spans="2:11" ht="16.5" customHeight="1">
      <c r="B58" s="10"/>
      <c r="C58" s="67"/>
      <c r="D58" s="9"/>
      <c r="E58" s="10"/>
      <c r="F58" s="10"/>
      <c r="G58" s="10"/>
      <c r="H58" s="10"/>
      <c r="I58" s="10"/>
      <c r="J58" s="34"/>
      <c r="K58" s="10"/>
    </row>
    <row r="59" spans="2:11" ht="16.5" customHeight="1">
      <c r="B59" s="10"/>
      <c r="C59" s="67"/>
      <c r="D59" s="9"/>
      <c r="E59" s="10"/>
      <c r="F59" s="10"/>
      <c r="G59" s="10"/>
      <c r="H59" s="10"/>
      <c r="I59" s="10"/>
      <c r="J59" s="34"/>
      <c r="K59" s="10"/>
    </row>
    <row r="60" spans="2:11" ht="16.5" customHeight="1">
      <c r="B60" s="10"/>
      <c r="C60" s="67"/>
      <c r="D60" s="9"/>
      <c r="E60" s="10"/>
      <c r="F60" s="10"/>
      <c r="G60" s="10"/>
      <c r="H60" s="10"/>
      <c r="I60" s="10"/>
      <c r="J60" s="34"/>
      <c r="K60" s="10"/>
    </row>
    <row r="61" spans="2:11" ht="16.5" customHeight="1">
      <c r="B61" s="10"/>
      <c r="C61" s="67"/>
      <c r="D61" s="9"/>
      <c r="E61" s="10"/>
      <c r="F61" s="10"/>
      <c r="G61" s="10"/>
      <c r="H61" s="10"/>
      <c r="I61" s="10"/>
      <c r="J61" s="34"/>
      <c r="K61" s="10"/>
    </row>
    <row r="62" spans="2:11" ht="16.5" customHeight="1">
      <c r="B62" s="10"/>
      <c r="C62" s="67"/>
      <c r="D62" s="9"/>
      <c r="E62" s="10"/>
      <c r="F62" s="10"/>
      <c r="G62" s="10"/>
      <c r="H62" s="10"/>
      <c r="I62" s="10"/>
      <c r="J62" s="34"/>
      <c r="K62" s="10"/>
    </row>
    <row r="63" spans="2:11" ht="16.5" customHeight="1">
      <c r="B63" s="10"/>
      <c r="C63" s="67"/>
      <c r="D63" s="9"/>
      <c r="E63" s="10"/>
      <c r="F63" s="10"/>
      <c r="G63" s="10"/>
      <c r="H63" s="10"/>
      <c r="I63" s="10"/>
      <c r="J63" s="34"/>
      <c r="K63" s="10"/>
    </row>
    <row r="64" spans="2:11" ht="16.5" customHeight="1">
      <c r="B64" s="10"/>
      <c r="C64" s="67"/>
      <c r="D64" s="9"/>
      <c r="E64" s="10"/>
      <c r="F64" s="10"/>
      <c r="G64" s="10"/>
      <c r="H64" s="10"/>
      <c r="I64" s="10"/>
      <c r="J64" s="34"/>
      <c r="K64" s="10"/>
    </row>
    <row r="65" spans="2:11" ht="16.5" customHeight="1">
      <c r="B65" s="10"/>
      <c r="C65" s="67"/>
      <c r="D65" s="9"/>
      <c r="E65" s="10"/>
      <c r="F65" s="10"/>
      <c r="G65" s="10"/>
      <c r="H65" s="10"/>
      <c r="I65" s="10"/>
      <c r="J65" s="34"/>
      <c r="K65" s="10"/>
    </row>
    <row r="66" spans="2:11" ht="16.5" customHeight="1">
      <c r="B66" s="10"/>
      <c r="C66" s="67"/>
      <c r="D66" s="9"/>
      <c r="E66" s="10"/>
      <c r="F66" s="10"/>
      <c r="G66" s="10"/>
      <c r="H66" s="10"/>
      <c r="I66" s="10"/>
      <c r="J66" s="34"/>
      <c r="K66" s="10"/>
    </row>
    <row r="67" spans="2:11" ht="16.5" customHeight="1">
      <c r="B67" s="10"/>
      <c r="C67" s="67"/>
      <c r="D67" s="9"/>
      <c r="E67" s="10"/>
      <c r="F67" s="10"/>
      <c r="G67" s="10"/>
      <c r="H67" s="10"/>
      <c r="I67" s="10"/>
      <c r="J67" s="34"/>
      <c r="K67" s="10"/>
    </row>
    <row r="68" spans="2:11" ht="16.5" customHeight="1">
      <c r="B68" s="10"/>
      <c r="C68" s="67"/>
      <c r="D68" s="9"/>
      <c r="E68" s="10"/>
      <c r="F68" s="10"/>
      <c r="G68" s="10"/>
      <c r="H68" s="10"/>
      <c r="I68" s="10"/>
      <c r="J68" s="34"/>
      <c r="K68" s="10"/>
    </row>
    <row r="69" spans="2:11" ht="16.5" customHeight="1">
      <c r="B69" s="10"/>
      <c r="C69" s="67"/>
      <c r="D69" s="9"/>
      <c r="E69" s="10"/>
      <c r="F69" s="10"/>
      <c r="G69" s="10"/>
      <c r="H69" s="10"/>
      <c r="I69" s="10"/>
      <c r="J69" s="34"/>
      <c r="K69" s="10"/>
    </row>
    <row r="70" spans="2:11" ht="16.5" customHeight="1">
      <c r="B70" s="10"/>
      <c r="C70" s="67"/>
      <c r="D70" s="9"/>
      <c r="E70" s="10"/>
      <c r="F70" s="10"/>
      <c r="G70" s="10"/>
      <c r="H70" s="10"/>
      <c r="I70" s="10"/>
      <c r="J70" s="34"/>
      <c r="K70" s="10"/>
    </row>
    <row r="71" spans="2:11" ht="16.5" customHeight="1">
      <c r="B71" s="10"/>
      <c r="C71" s="67"/>
      <c r="D71" s="9"/>
      <c r="E71" s="10"/>
      <c r="F71" s="10"/>
      <c r="G71" s="10"/>
      <c r="H71" s="10"/>
      <c r="I71" s="10"/>
      <c r="J71" s="34"/>
      <c r="K71" s="10"/>
    </row>
    <row r="72" spans="2:11" ht="16.5" customHeight="1">
      <c r="B72" s="10"/>
      <c r="C72" s="67"/>
      <c r="D72" s="9"/>
      <c r="E72" s="10"/>
      <c r="F72" s="10"/>
      <c r="G72" s="10"/>
      <c r="H72" s="10"/>
      <c r="I72" s="10"/>
      <c r="J72" s="34"/>
      <c r="K72" s="10"/>
    </row>
    <row r="73" spans="2:11" ht="16.5" customHeight="1">
      <c r="B73" s="10"/>
      <c r="C73" s="67"/>
      <c r="D73" s="9"/>
      <c r="E73" s="10"/>
      <c r="F73" s="10"/>
      <c r="G73" s="10"/>
      <c r="H73" s="10"/>
      <c r="I73" s="10"/>
      <c r="J73" s="34"/>
      <c r="K73" s="10"/>
    </row>
    <row r="74" spans="2:11" ht="16.5" customHeight="1">
      <c r="B74" s="10"/>
      <c r="C74" s="67"/>
      <c r="D74" s="9"/>
      <c r="E74" s="10"/>
      <c r="F74" s="10"/>
      <c r="G74" s="10"/>
      <c r="H74" s="10"/>
      <c r="I74" s="10"/>
      <c r="J74" s="34"/>
      <c r="K74" s="10"/>
    </row>
    <row r="75" spans="2:11" ht="16.5" customHeight="1">
      <c r="B75" s="10"/>
      <c r="C75" s="67"/>
      <c r="D75" s="9"/>
      <c r="E75" s="10"/>
      <c r="F75" s="10"/>
      <c r="G75" s="10"/>
      <c r="H75" s="10"/>
      <c r="I75" s="10"/>
      <c r="J75" s="34"/>
      <c r="K75" s="10"/>
    </row>
    <row r="76" spans="2:11" ht="16.5" customHeight="1">
      <c r="B76" s="10"/>
      <c r="C76" s="67"/>
      <c r="D76" s="9"/>
      <c r="E76" s="10"/>
      <c r="F76" s="10"/>
      <c r="G76" s="10"/>
      <c r="H76" s="10"/>
      <c r="I76" s="10"/>
      <c r="J76" s="34"/>
      <c r="K76" s="10"/>
    </row>
    <row r="77" spans="2:11" ht="16.5" customHeight="1">
      <c r="B77" s="10"/>
      <c r="C77" s="67"/>
      <c r="D77" s="9"/>
      <c r="E77" s="10"/>
      <c r="F77" s="10"/>
      <c r="G77" s="10"/>
      <c r="H77" s="10"/>
      <c r="I77" s="10"/>
      <c r="J77" s="34"/>
      <c r="K77" s="10"/>
    </row>
    <row r="78" spans="2:11" ht="16.5" customHeight="1">
      <c r="B78" s="10"/>
      <c r="C78" s="67"/>
      <c r="D78" s="9"/>
      <c r="E78" s="10"/>
      <c r="F78" s="10"/>
      <c r="G78" s="10"/>
      <c r="H78" s="10"/>
      <c r="I78" s="10"/>
      <c r="J78" s="34"/>
      <c r="K78" s="10"/>
    </row>
    <row r="79" spans="2:11" ht="16.5" customHeight="1">
      <c r="B79" s="10"/>
      <c r="C79" s="67"/>
      <c r="D79" s="9"/>
      <c r="E79" s="10"/>
      <c r="F79" s="10"/>
      <c r="G79" s="10"/>
      <c r="H79" s="10"/>
      <c r="I79" s="10"/>
      <c r="J79" s="34"/>
      <c r="K79" s="10"/>
    </row>
    <row r="80" spans="2:11" ht="16.5" customHeight="1">
      <c r="B80" s="10"/>
      <c r="C80" s="67"/>
      <c r="D80" s="9"/>
      <c r="E80" s="10"/>
      <c r="F80" s="10"/>
      <c r="G80" s="10"/>
      <c r="H80" s="10"/>
      <c r="I80" s="10"/>
      <c r="J80" s="34"/>
      <c r="K80" s="10"/>
    </row>
    <row r="81" spans="2:11" ht="16.5" customHeight="1">
      <c r="B81" s="10"/>
      <c r="C81" s="67"/>
      <c r="D81" s="9"/>
      <c r="E81" s="10"/>
      <c r="F81" s="10"/>
      <c r="G81" s="10"/>
      <c r="H81" s="10"/>
      <c r="I81" s="10"/>
      <c r="J81" s="34"/>
      <c r="K81" s="10"/>
    </row>
    <row r="82" spans="2:11" ht="16.5" customHeight="1">
      <c r="B82" s="10"/>
      <c r="C82" s="67"/>
      <c r="D82" s="9"/>
      <c r="E82" s="10"/>
      <c r="F82" s="10"/>
      <c r="G82" s="10"/>
      <c r="H82" s="10"/>
      <c r="I82" s="10"/>
      <c r="J82" s="34"/>
      <c r="K82" s="10"/>
    </row>
    <row r="83" spans="2:11" ht="16.5" customHeight="1">
      <c r="B83" s="10"/>
      <c r="C83" s="67"/>
      <c r="D83" s="9"/>
      <c r="E83" s="10"/>
      <c r="F83" s="10"/>
      <c r="G83" s="10"/>
      <c r="H83" s="10"/>
      <c r="I83" s="10"/>
      <c r="J83" s="34"/>
      <c r="K83" s="10"/>
    </row>
    <row r="84" spans="2:11" ht="16.5" customHeight="1">
      <c r="B84" s="10"/>
      <c r="C84" s="67"/>
      <c r="D84" s="9"/>
      <c r="E84" s="10"/>
      <c r="F84" s="10"/>
      <c r="G84" s="10"/>
      <c r="H84" s="10"/>
      <c r="I84" s="10"/>
      <c r="J84" s="34"/>
      <c r="K84" s="10"/>
    </row>
    <row r="85" spans="2:11" ht="16.5" customHeight="1">
      <c r="B85" s="10"/>
      <c r="C85" s="67"/>
      <c r="D85" s="9"/>
      <c r="E85" s="10"/>
      <c r="F85" s="10"/>
      <c r="G85" s="10"/>
      <c r="H85" s="10"/>
      <c r="I85" s="10"/>
      <c r="J85" s="34"/>
      <c r="K85" s="10"/>
    </row>
    <row r="86" spans="2:11" ht="16.5" customHeight="1">
      <c r="B86" s="10"/>
      <c r="C86" s="67"/>
      <c r="D86" s="9"/>
      <c r="E86" s="10"/>
      <c r="F86" s="10"/>
      <c r="G86" s="10"/>
      <c r="H86" s="10"/>
      <c r="I86" s="10"/>
      <c r="J86" s="34"/>
      <c r="K86" s="10"/>
    </row>
    <row r="87" ht="16.5" customHeight="1">
      <c r="H87" s="10"/>
    </row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</sheetData>
  <sheetProtection selectLockedCells="1" selectUnlockedCells="1"/>
  <mergeCells count="24">
    <mergeCell ref="B30:D30"/>
    <mergeCell ref="B24:D24"/>
    <mergeCell ref="B28:D28"/>
    <mergeCell ref="B1:J1"/>
    <mergeCell ref="B2:B3"/>
    <mergeCell ref="D2:D3"/>
    <mergeCell ref="E2:E3"/>
    <mergeCell ref="F2:G2"/>
    <mergeCell ref="H2:J2"/>
    <mergeCell ref="B29:D29"/>
    <mergeCell ref="K2:K3"/>
    <mergeCell ref="B5:D5"/>
    <mergeCell ref="B12:D12"/>
    <mergeCell ref="C2:C3"/>
    <mergeCell ref="B23:D23"/>
    <mergeCell ref="B16:B17"/>
    <mergeCell ref="B20:D20"/>
    <mergeCell ref="B7:D7"/>
    <mergeCell ref="B9:D9"/>
    <mergeCell ref="B14:D14"/>
    <mergeCell ref="D16:D17"/>
    <mergeCell ref="E16:E17"/>
    <mergeCell ref="C16:C17"/>
    <mergeCell ref="K16:K17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&amp;CStránka &amp;P</oddFooter>
  </headerFooter>
  <ignoredErrors>
    <ignoredError sqref="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selection activeCell="L28" sqref="B2:L28"/>
    </sheetView>
  </sheetViews>
  <sheetFormatPr defaultColWidth="9.140625" defaultRowHeight="12.75"/>
  <cols>
    <col min="1" max="1" width="3.8515625" style="1" customWidth="1"/>
    <col min="2" max="2" width="7.7109375" style="3" customWidth="1"/>
    <col min="3" max="3" width="7.28125" style="68" customWidth="1"/>
    <col min="4" max="4" width="32.140625" style="11" bestFit="1" customWidth="1"/>
    <col min="5" max="5" width="8.8515625" style="3" customWidth="1"/>
    <col min="6" max="7" width="8.28125" style="3" customWidth="1"/>
    <col min="8" max="8" width="8.421875" style="3" customWidth="1"/>
    <col min="9" max="9" width="7.7109375" style="3" customWidth="1"/>
    <col min="10" max="10" width="8.28125" style="32" customWidth="1"/>
    <col min="11" max="11" width="7.28125" style="32" customWidth="1"/>
    <col min="12" max="12" width="7.28125" style="3" customWidth="1"/>
    <col min="13" max="13" width="11.57421875" style="2" customWidth="1"/>
    <col min="14" max="15" width="11.57421875" style="1" customWidth="1"/>
    <col min="16" max="16" width="19.8515625" style="1" customWidth="1"/>
    <col min="17" max="16384" width="11.57421875" style="1" customWidth="1"/>
  </cols>
  <sheetData>
    <row r="1" spans="2:12" ht="14.25" thickBot="1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2:13" ht="40.5" customHeight="1">
      <c r="B2" s="230" t="s">
        <v>27</v>
      </c>
      <c r="C2" s="212" t="s">
        <v>26</v>
      </c>
      <c r="D2" s="232" t="s">
        <v>0</v>
      </c>
      <c r="E2" s="218" t="s">
        <v>1</v>
      </c>
      <c r="F2" s="220" t="s">
        <v>2</v>
      </c>
      <c r="G2" s="221"/>
      <c r="H2" s="222"/>
      <c r="I2" s="250" t="s">
        <v>3</v>
      </c>
      <c r="J2" s="221"/>
      <c r="K2" s="221"/>
      <c r="L2" s="251"/>
      <c r="M2" s="50"/>
    </row>
    <row r="3" spans="2:13" ht="42" customHeight="1" thickBot="1">
      <c r="B3" s="231"/>
      <c r="C3" s="213"/>
      <c r="D3" s="233"/>
      <c r="E3" s="219"/>
      <c r="F3" s="140" t="s">
        <v>4</v>
      </c>
      <c r="G3" s="141" t="s">
        <v>41</v>
      </c>
      <c r="H3" s="89" t="s">
        <v>21</v>
      </c>
      <c r="I3" s="91" t="s">
        <v>6</v>
      </c>
      <c r="J3" s="92" t="s">
        <v>7</v>
      </c>
      <c r="K3" s="92" t="s">
        <v>29</v>
      </c>
      <c r="L3" s="93" t="s">
        <v>8</v>
      </c>
      <c r="M3" s="41"/>
    </row>
    <row r="4" spans="2:12" ht="13.5" customHeight="1">
      <c r="B4" s="145" t="s">
        <v>19</v>
      </c>
      <c r="C4" s="146"/>
      <c r="D4" s="87" t="s">
        <v>18</v>
      </c>
      <c r="E4" s="123">
        <f>SUM(F4:H4)</f>
        <v>0.6692</v>
      </c>
      <c r="F4" s="19">
        <v>0.6692</v>
      </c>
      <c r="G4" s="130"/>
      <c r="H4" s="14"/>
      <c r="I4" s="12"/>
      <c r="J4" s="12"/>
      <c r="K4" s="74">
        <f>F4</f>
        <v>0.6692</v>
      </c>
      <c r="L4" s="14"/>
    </row>
    <row r="5" spans="2:12" ht="13.5" customHeight="1">
      <c r="B5" s="124" t="s">
        <v>32</v>
      </c>
      <c r="C5" s="63"/>
      <c r="D5" s="125" t="s">
        <v>18</v>
      </c>
      <c r="E5" s="22">
        <f>SUM(F5:H5)</f>
        <v>7.4537</v>
      </c>
      <c r="F5" s="83">
        <v>7.4537</v>
      </c>
      <c r="G5" s="132"/>
      <c r="H5" s="85"/>
      <c r="I5" s="84">
        <f>F5-J5-K5</f>
        <v>3.2759000000000005</v>
      </c>
      <c r="J5" s="84">
        <v>1.3125</v>
      </c>
      <c r="K5" s="126">
        <v>2.8653</v>
      </c>
      <c r="L5" s="85"/>
    </row>
    <row r="6" spans="2:12" ht="13.5" customHeight="1">
      <c r="B6" s="111" t="s">
        <v>33</v>
      </c>
      <c r="C6" s="63"/>
      <c r="D6" s="125" t="s">
        <v>18</v>
      </c>
      <c r="E6" s="22">
        <f>SUM(F6:H6)</f>
        <v>9.6865</v>
      </c>
      <c r="F6" s="83">
        <v>9.6865</v>
      </c>
      <c r="G6" s="132"/>
      <c r="H6" s="85"/>
      <c r="I6" s="84"/>
      <c r="J6" s="84">
        <f>F6-K6-L6</f>
        <v>2.2654000000000005</v>
      </c>
      <c r="K6" s="126">
        <v>6.8418</v>
      </c>
      <c r="L6" s="85">
        <v>0.5793</v>
      </c>
    </row>
    <row r="7" spans="2:12" ht="16.5" customHeight="1" thickBot="1">
      <c r="B7" s="206" t="s">
        <v>20</v>
      </c>
      <c r="C7" s="207"/>
      <c r="D7" s="208"/>
      <c r="E7" s="21">
        <f>SUM(E4:E6)</f>
        <v>17.809400000000004</v>
      </c>
      <c r="F7" s="20"/>
      <c r="G7" s="131"/>
      <c r="H7" s="16"/>
      <c r="I7" s="13"/>
      <c r="J7" s="13"/>
      <c r="K7" s="75"/>
      <c r="L7" s="16"/>
    </row>
    <row r="8" spans="2:12" ht="13.5" customHeight="1">
      <c r="B8" s="192">
        <v>1</v>
      </c>
      <c r="C8" s="188" t="s">
        <v>46</v>
      </c>
      <c r="D8" s="189" t="s">
        <v>15</v>
      </c>
      <c r="E8" s="190">
        <f>SUM(F8:H8)</f>
        <v>0.7345</v>
      </c>
      <c r="F8" s="40">
        <v>0.7345</v>
      </c>
      <c r="G8" s="135"/>
      <c r="H8" s="46"/>
      <c r="I8" s="45"/>
      <c r="J8" s="47"/>
      <c r="K8" s="128">
        <f>F8</f>
        <v>0.7345</v>
      </c>
      <c r="L8" s="46"/>
    </row>
    <row r="9" spans="1:12" ht="13.5" customHeight="1">
      <c r="A9" s="70"/>
      <c r="B9" s="255">
        <v>2</v>
      </c>
      <c r="C9" s="247" t="s">
        <v>46</v>
      </c>
      <c r="D9" s="248" t="s">
        <v>15</v>
      </c>
      <c r="E9" s="249">
        <f>SUM(F9:H10)</f>
        <v>0.3863</v>
      </c>
      <c r="F9" s="116"/>
      <c r="G9" s="136">
        <v>0.0156</v>
      </c>
      <c r="H9" s="117"/>
      <c r="I9" s="118"/>
      <c r="J9" s="119"/>
      <c r="K9" s="129">
        <f>G9</f>
        <v>0.0156</v>
      </c>
      <c r="L9" s="117"/>
    </row>
    <row r="10" spans="1:12" ht="13.5" customHeight="1">
      <c r="A10" s="70"/>
      <c r="B10" s="256"/>
      <c r="C10" s="243"/>
      <c r="D10" s="245"/>
      <c r="E10" s="217"/>
      <c r="F10" s="40"/>
      <c r="G10" s="135"/>
      <c r="H10" s="46">
        <v>0.3707</v>
      </c>
      <c r="I10" s="45"/>
      <c r="J10" s="47"/>
      <c r="K10" s="128">
        <f>H10</f>
        <v>0.3707</v>
      </c>
      <c r="L10" s="46"/>
    </row>
    <row r="11" spans="2:12" ht="13.5" customHeight="1">
      <c r="B11" s="246">
        <v>5</v>
      </c>
      <c r="C11" s="247" t="s">
        <v>47</v>
      </c>
      <c r="D11" s="248" t="s">
        <v>15</v>
      </c>
      <c r="E11" s="249">
        <f>SUM(F11:H12)</f>
        <v>0.5153</v>
      </c>
      <c r="F11" s="116">
        <v>0.4224</v>
      </c>
      <c r="G11" s="136"/>
      <c r="H11" s="117"/>
      <c r="I11" s="118"/>
      <c r="J11" s="119">
        <v>0.0998</v>
      </c>
      <c r="K11" s="129">
        <f>F11-J11</f>
        <v>0.3226</v>
      </c>
      <c r="L11" s="117"/>
    </row>
    <row r="12" spans="2:12" ht="13.5" customHeight="1">
      <c r="B12" s="241"/>
      <c r="C12" s="243"/>
      <c r="D12" s="259"/>
      <c r="E12" s="217"/>
      <c r="F12" s="116"/>
      <c r="G12" s="136">
        <v>0.0929</v>
      </c>
      <c r="H12" s="117"/>
      <c r="I12" s="118"/>
      <c r="J12" s="119">
        <v>0.0396</v>
      </c>
      <c r="K12" s="129">
        <f>G12-J12</f>
        <v>0.05329999999999999</v>
      </c>
      <c r="L12" s="117"/>
    </row>
    <row r="13" spans="2:12" ht="13.5" customHeight="1">
      <c r="B13" s="246">
        <v>6</v>
      </c>
      <c r="C13" s="247" t="s">
        <v>48</v>
      </c>
      <c r="D13" s="248" t="s">
        <v>15</v>
      </c>
      <c r="E13" s="249">
        <f>SUM(F13:H14)</f>
        <v>0.2228</v>
      </c>
      <c r="F13" s="116">
        <v>0.1848</v>
      </c>
      <c r="G13" s="136"/>
      <c r="H13" s="117"/>
      <c r="I13" s="118"/>
      <c r="J13" s="119"/>
      <c r="K13" s="129">
        <f>F13</f>
        <v>0.1848</v>
      </c>
      <c r="L13" s="117"/>
    </row>
    <row r="14" spans="2:12" ht="13.5" customHeight="1">
      <c r="B14" s="241"/>
      <c r="C14" s="243"/>
      <c r="D14" s="259"/>
      <c r="E14" s="217"/>
      <c r="F14" s="147"/>
      <c r="G14" s="137">
        <v>0.038</v>
      </c>
      <c r="H14" s="122"/>
      <c r="I14" s="121"/>
      <c r="J14" s="195"/>
      <c r="K14" s="196">
        <f>G14</f>
        <v>0.038</v>
      </c>
      <c r="L14" s="122"/>
    </row>
    <row r="15" spans="2:12" ht="16.5" customHeight="1" thickBot="1">
      <c r="B15" s="209" t="s">
        <v>9</v>
      </c>
      <c r="C15" s="210"/>
      <c r="D15" s="211"/>
      <c r="E15" s="21">
        <f>SUM(E8:E14)</f>
        <v>1.8588999999999998</v>
      </c>
      <c r="F15" s="20"/>
      <c r="G15" s="131"/>
      <c r="H15" s="16"/>
      <c r="I15" s="13"/>
      <c r="J15" s="13"/>
      <c r="K15" s="75"/>
      <c r="L15" s="16"/>
    </row>
    <row r="16" spans="2:12" ht="13.5" customHeight="1">
      <c r="B16" s="240">
        <v>7</v>
      </c>
      <c r="C16" s="242" t="s">
        <v>49</v>
      </c>
      <c r="D16" s="257" t="s">
        <v>43</v>
      </c>
      <c r="E16" s="216">
        <f>SUM(F16:H17)</f>
        <v>0.4824</v>
      </c>
      <c r="F16" s="40"/>
      <c r="G16" s="135">
        <v>0.3754</v>
      </c>
      <c r="H16" s="46"/>
      <c r="I16" s="45"/>
      <c r="J16" s="45"/>
      <c r="K16" s="76"/>
      <c r="L16" s="46">
        <f>G16</f>
        <v>0.3754</v>
      </c>
    </row>
    <row r="17" spans="2:12" ht="13.5" customHeight="1">
      <c r="B17" s="241"/>
      <c r="C17" s="243"/>
      <c r="D17" s="258"/>
      <c r="E17" s="217"/>
      <c r="F17" s="40"/>
      <c r="G17" s="135"/>
      <c r="H17" s="46">
        <v>0.107</v>
      </c>
      <c r="I17" s="45"/>
      <c r="J17" s="45"/>
      <c r="K17" s="76"/>
      <c r="L17" s="46">
        <f>H17</f>
        <v>0.107</v>
      </c>
    </row>
    <row r="18" spans="2:12" ht="16.5" customHeight="1" thickBot="1">
      <c r="B18" s="206" t="s">
        <v>44</v>
      </c>
      <c r="C18" s="207"/>
      <c r="D18" s="208"/>
      <c r="E18" s="21">
        <f>SUM(E16:E17)</f>
        <v>0.4824</v>
      </c>
      <c r="F18" s="20"/>
      <c r="G18" s="131"/>
      <c r="H18" s="16"/>
      <c r="I18" s="13"/>
      <c r="J18" s="13"/>
      <c r="K18" s="75"/>
      <c r="L18" s="16"/>
    </row>
    <row r="19" spans="2:12" ht="13.5" customHeight="1">
      <c r="B19" s="240">
        <v>9</v>
      </c>
      <c r="C19" s="242" t="s">
        <v>53</v>
      </c>
      <c r="D19" s="260" t="s">
        <v>36</v>
      </c>
      <c r="E19" s="216">
        <f>SUM(F19:H20)</f>
        <v>0.6542</v>
      </c>
      <c r="F19" s="116">
        <v>0.4276</v>
      </c>
      <c r="G19" s="136"/>
      <c r="H19" s="117"/>
      <c r="I19" s="118"/>
      <c r="J19" s="118"/>
      <c r="K19" s="120">
        <f>F19</f>
        <v>0.4276</v>
      </c>
      <c r="L19" s="117"/>
    </row>
    <row r="20" spans="2:12" ht="13.5" customHeight="1">
      <c r="B20" s="241"/>
      <c r="C20" s="243"/>
      <c r="D20" s="261"/>
      <c r="E20" s="217"/>
      <c r="F20" s="112"/>
      <c r="G20" s="133">
        <v>0.2266</v>
      </c>
      <c r="H20" s="113"/>
      <c r="I20" s="114"/>
      <c r="J20" s="114"/>
      <c r="K20" s="127">
        <f>G20</f>
        <v>0.2266</v>
      </c>
      <c r="L20" s="113"/>
    </row>
    <row r="21" spans="2:12" ht="13.5" customHeight="1">
      <c r="B21" s="111">
        <v>10</v>
      </c>
      <c r="C21" s="115" t="s">
        <v>52</v>
      </c>
      <c r="D21" s="80" t="s">
        <v>51</v>
      </c>
      <c r="E21" s="191">
        <f>SUM(F21:H21)</f>
        <v>0.7789</v>
      </c>
      <c r="F21" s="112">
        <v>0.7789</v>
      </c>
      <c r="G21" s="133"/>
      <c r="H21" s="113"/>
      <c r="I21" s="114"/>
      <c r="J21" s="114"/>
      <c r="K21" s="127">
        <f>F21</f>
        <v>0.7789</v>
      </c>
      <c r="L21" s="194"/>
    </row>
    <row r="22" spans="2:12" ht="13.5" customHeight="1">
      <c r="B22" s="111">
        <v>11</v>
      </c>
      <c r="C22" s="115" t="s">
        <v>54</v>
      </c>
      <c r="D22" s="80" t="s">
        <v>51</v>
      </c>
      <c r="E22" s="191">
        <f>SUM(F22:H22)</f>
        <v>1.0845</v>
      </c>
      <c r="F22" s="112">
        <v>1.0845</v>
      </c>
      <c r="G22" s="133"/>
      <c r="H22" s="113"/>
      <c r="I22" s="114"/>
      <c r="J22" s="114"/>
      <c r="K22" s="127">
        <f>F22</f>
        <v>1.0845</v>
      </c>
      <c r="L22" s="113"/>
    </row>
    <row r="23" spans="2:12" ht="16.5" customHeight="1" thickBot="1">
      <c r="B23" s="206" t="s">
        <v>11</v>
      </c>
      <c r="C23" s="207"/>
      <c r="D23" s="208"/>
      <c r="E23" s="24">
        <f>SUM(E19:E22)</f>
        <v>2.5176</v>
      </c>
      <c r="F23" s="25"/>
      <c r="G23" s="138"/>
      <c r="H23" s="26"/>
      <c r="I23" s="27"/>
      <c r="J23" s="27"/>
      <c r="K23" s="77"/>
      <c r="L23" s="26"/>
    </row>
    <row r="24" spans="2:12" ht="13.5" customHeight="1">
      <c r="B24" s="44">
        <v>13</v>
      </c>
      <c r="C24" s="144" t="s">
        <v>55</v>
      </c>
      <c r="D24" s="86" t="s">
        <v>16</v>
      </c>
      <c r="E24" s="43">
        <f>SUM(F24:H24)</f>
        <v>0.0569</v>
      </c>
      <c r="F24" s="83"/>
      <c r="G24" s="132"/>
      <c r="H24" s="85">
        <v>0.0569</v>
      </c>
      <c r="I24" s="84"/>
      <c r="J24" s="84"/>
      <c r="K24" s="126">
        <f>H24</f>
        <v>0.0569</v>
      </c>
      <c r="L24" s="85"/>
    </row>
    <row r="25" spans="2:12" ht="16.5" customHeight="1" thickBot="1">
      <c r="B25" s="206" t="s">
        <v>10</v>
      </c>
      <c r="C25" s="207"/>
      <c r="D25" s="208"/>
      <c r="E25" s="24">
        <f>SUM(E24:E24)</f>
        <v>0.0569</v>
      </c>
      <c r="F25" s="25"/>
      <c r="G25" s="138"/>
      <c r="H25" s="26"/>
      <c r="I25" s="27"/>
      <c r="J25" s="27"/>
      <c r="K25" s="77"/>
      <c r="L25" s="26"/>
    </row>
    <row r="26" spans="2:12" ht="13.5" customHeight="1">
      <c r="B26" s="197">
        <v>14</v>
      </c>
      <c r="C26" s="198" t="s">
        <v>55</v>
      </c>
      <c r="D26" s="200" t="s">
        <v>56</v>
      </c>
      <c r="E26" s="201">
        <f>SUM(F26:H26)</f>
        <v>0.096</v>
      </c>
      <c r="F26" s="167"/>
      <c r="G26" s="202"/>
      <c r="H26" s="168">
        <v>0.096</v>
      </c>
      <c r="I26" s="100"/>
      <c r="J26" s="100"/>
      <c r="K26" s="107">
        <f>H26</f>
        <v>0.096</v>
      </c>
      <c r="L26" s="168"/>
    </row>
    <row r="27" spans="2:12" ht="16.5" customHeight="1" thickBot="1">
      <c r="B27" s="206" t="s">
        <v>13</v>
      </c>
      <c r="C27" s="207"/>
      <c r="D27" s="208"/>
      <c r="E27" s="24">
        <f>SUM(E26)</f>
        <v>0.096</v>
      </c>
      <c r="F27" s="25"/>
      <c r="G27" s="138"/>
      <c r="H27" s="26"/>
      <c r="I27" s="27"/>
      <c r="J27" s="27"/>
      <c r="K27" s="77"/>
      <c r="L27" s="26"/>
    </row>
    <row r="28" spans="2:14" ht="16.5" customHeight="1" thickBot="1">
      <c r="B28" s="227" t="s">
        <v>14</v>
      </c>
      <c r="C28" s="228"/>
      <c r="D28" s="228"/>
      <c r="E28" s="28">
        <f>SUM(E7,E15,E18,E23,E25,E27)</f>
        <v>22.8212</v>
      </c>
      <c r="F28" s="29">
        <f aca="true" t="shared" si="0" ref="F28:L28">SUM(F4:F27)</f>
        <v>21.442100000000003</v>
      </c>
      <c r="G28" s="29">
        <f t="shared" si="0"/>
        <v>0.7485</v>
      </c>
      <c r="H28" s="78">
        <f t="shared" si="0"/>
        <v>0.6305999999999999</v>
      </c>
      <c r="I28" s="29">
        <f t="shared" si="0"/>
        <v>3.2759000000000005</v>
      </c>
      <c r="J28" s="29">
        <f t="shared" si="0"/>
        <v>3.7173000000000007</v>
      </c>
      <c r="K28" s="29">
        <f t="shared" si="0"/>
        <v>14.7663</v>
      </c>
      <c r="L28" s="78">
        <f t="shared" si="0"/>
        <v>1.0617</v>
      </c>
      <c r="N28" s="33"/>
    </row>
    <row r="29" spans="2:12" ht="38.25" customHeight="1" thickBot="1">
      <c r="B29" s="5"/>
      <c r="C29" s="66"/>
      <c r="D29" s="61"/>
      <c r="E29" s="53" t="s">
        <v>1</v>
      </c>
      <c r="F29" s="55" t="s">
        <v>4</v>
      </c>
      <c r="G29" s="139" t="s">
        <v>41</v>
      </c>
      <c r="H29" s="52" t="s">
        <v>21</v>
      </c>
      <c r="I29" s="57" t="s">
        <v>6</v>
      </c>
      <c r="J29" s="58" t="s">
        <v>7</v>
      </c>
      <c r="K29" s="58" t="s">
        <v>29</v>
      </c>
      <c r="L29" s="175" t="s">
        <v>8</v>
      </c>
    </row>
    <row r="30" spans="2:12" ht="16.5" customHeight="1">
      <c r="B30" s="5"/>
      <c r="C30" s="66"/>
      <c r="D30" s="6"/>
      <c r="E30" s="54"/>
      <c r="F30" s="7"/>
      <c r="G30" s="7"/>
      <c r="H30" s="7"/>
      <c r="I30" s="7"/>
      <c r="J30" s="8"/>
      <c r="K30" s="8"/>
      <c r="L30" s="7"/>
    </row>
    <row r="31" spans="2:12" ht="16.5" customHeight="1" thickBot="1">
      <c r="B31" s="5"/>
      <c r="C31" s="66"/>
      <c r="D31" s="6"/>
      <c r="E31" s="7"/>
      <c r="F31" s="7"/>
      <c r="G31" s="7"/>
      <c r="H31" s="7"/>
      <c r="I31" s="7"/>
      <c r="J31" s="8"/>
      <c r="K31" s="8"/>
      <c r="L31" s="7"/>
    </row>
    <row r="32" spans="2:12" ht="33" customHeight="1" thickBot="1">
      <c r="B32" s="225" t="s">
        <v>23</v>
      </c>
      <c r="C32" s="226"/>
      <c r="D32" s="226"/>
      <c r="E32" s="51">
        <f>E28</f>
        <v>22.8212</v>
      </c>
      <c r="F32" s="7"/>
      <c r="G32" s="8"/>
      <c r="H32" s="8"/>
      <c r="I32" s="7"/>
      <c r="J32" s="8"/>
      <c r="K32" s="8"/>
      <c r="L32" s="7"/>
    </row>
    <row r="33" spans="2:12" ht="33" customHeight="1" thickBot="1">
      <c r="B33" s="225" t="s">
        <v>24</v>
      </c>
      <c r="C33" s="226"/>
      <c r="D33" s="226"/>
      <c r="E33" s="51">
        <f>SUM(E7)</f>
        <v>17.809400000000004</v>
      </c>
      <c r="F33" s="7"/>
      <c r="G33" s="8"/>
      <c r="H33" s="7"/>
      <c r="I33" s="7"/>
      <c r="J33" s="8"/>
      <c r="K33" s="8"/>
      <c r="L33" s="7"/>
    </row>
    <row r="34" spans="2:12" ht="31.5" customHeight="1" thickBot="1">
      <c r="B34" s="225" t="s">
        <v>25</v>
      </c>
      <c r="C34" s="226"/>
      <c r="D34" s="226"/>
      <c r="E34" s="51">
        <f>E32-E33</f>
        <v>5.011799999999997</v>
      </c>
      <c r="F34" s="7"/>
      <c r="G34" s="7"/>
      <c r="H34" s="8"/>
      <c r="I34" s="7"/>
      <c r="J34" s="8"/>
      <c r="K34" s="8"/>
      <c r="L34" s="7"/>
    </row>
    <row r="35" spans="2:12" ht="16.5" customHeight="1">
      <c r="B35" s="5"/>
      <c r="C35" s="66"/>
      <c r="D35" s="6"/>
      <c r="E35" s="8"/>
      <c r="F35" s="7"/>
      <c r="G35" s="7"/>
      <c r="H35" s="8"/>
      <c r="I35" s="7"/>
      <c r="J35" s="8"/>
      <c r="K35" s="8"/>
      <c r="L35" s="7"/>
    </row>
    <row r="36" spans="2:12" ht="16.5" customHeight="1">
      <c r="B36" s="5"/>
      <c r="C36" s="66"/>
      <c r="D36" s="9"/>
      <c r="E36" s="34"/>
      <c r="F36" s="8"/>
      <c r="G36" s="8"/>
      <c r="H36" s="8"/>
      <c r="I36" s="8"/>
      <c r="J36" s="8"/>
      <c r="K36" s="8"/>
      <c r="L36" s="7"/>
    </row>
    <row r="37" spans="2:12" ht="16.5" customHeight="1">
      <c r="B37" s="5"/>
      <c r="C37" s="66"/>
      <c r="D37" s="9"/>
      <c r="E37" s="34"/>
      <c r="F37" s="7"/>
      <c r="G37" s="7"/>
      <c r="H37" s="7"/>
      <c r="I37" s="7"/>
      <c r="J37" s="8"/>
      <c r="K37" s="8"/>
      <c r="L37" s="7"/>
    </row>
    <row r="38" spans="2:12" ht="16.5" customHeight="1">
      <c r="B38" s="5"/>
      <c r="C38" s="66"/>
      <c r="D38" s="9"/>
      <c r="E38" s="42"/>
      <c r="F38" s="7"/>
      <c r="G38" s="7"/>
      <c r="H38" s="7"/>
      <c r="I38" s="7"/>
      <c r="J38" s="8"/>
      <c r="K38" s="8"/>
      <c r="L38" s="7"/>
    </row>
    <row r="39" spans="2:12" ht="16.5" customHeight="1">
      <c r="B39" s="5"/>
      <c r="C39" s="66"/>
      <c r="D39" s="6"/>
      <c r="E39" s="7"/>
      <c r="F39" s="7"/>
      <c r="G39" s="7"/>
      <c r="H39" s="7"/>
      <c r="I39" s="7"/>
      <c r="J39" s="8"/>
      <c r="K39" s="8"/>
      <c r="L39" s="7"/>
    </row>
    <row r="40" spans="2:12" ht="16.5" customHeight="1">
      <c r="B40" s="10"/>
      <c r="C40" s="67"/>
      <c r="D40" s="9"/>
      <c r="E40" s="10"/>
      <c r="F40" s="10"/>
      <c r="G40" s="10"/>
      <c r="H40" s="10"/>
      <c r="I40" s="10"/>
      <c r="J40" s="34"/>
      <c r="K40" s="34"/>
      <c r="L40" s="10"/>
    </row>
    <row r="41" spans="2:12" ht="16.5" customHeight="1">
      <c r="B41" s="10"/>
      <c r="C41" s="67"/>
      <c r="D41" s="9"/>
      <c r="E41" s="10"/>
      <c r="F41" s="10"/>
      <c r="G41" s="10"/>
      <c r="H41" s="10"/>
      <c r="I41" s="10"/>
      <c r="J41" s="34"/>
      <c r="K41" s="34"/>
      <c r="L41" s="10"/>
    </row>
    <row r="42" spans="2:12" ht="16.5" customHeight="1">
      <c r="B42" s="10"/>
      <c r="C42" s="67"/>
      <c r="D42" s="9"/>
      <c r="E42" s="10"/>
      <c r="F42" s="10"/>
      <c r="G42" s="10"/>
      <c r="H42" s="10"/>
      <c r="I42" s="10"/>
      <c r="J42" s="34"/>
      <c r="K42" s="34"/>
      <c r="L42" s="10"/>
    </row>
    <row r="43" spans="2:12" ht="16.5" customHeight="1">
      <c r="B43" s="10"/>
      <c r="C43" s="67"/>
      <c r="D43" s="9"/>
      <c r="E43" s="10"/>
      <c r="F43" s="10"/>
      <c r="G43" s="10"/>
      <c r="H43" s="10"/>
      <c r="I43" s="10"/>
      <c r="J43" s="34"/>
      <c r="K43" s="34"/>
      <c r="L43" s="10"/>
    </row>
    <row r="44" spans="2:12" ht="16.5" customHeight="1">
      <c r="B44" s="10"/>
      <c r="C44" s="67"/>
      <c r="D44" s="9"/>
      <c r="E44" s="10"/>
      <c r="F44" s="10"/>
      <c r="G44" s="10"/>
      <c r="H44" s="10"/>
      <c r="I44" s="10"/>
      <c r="J44" s="34"/>
      <c r="K44" s="34"/>
      <c r="L44" s="10"/>
    </row>
    <row r="45" spans="2:12" ht="16.5" customHeight="1">
      <c r="B45" s="10"/>
      <c r="C45" s="67"/>
      <c r="D45" s="9"/>
      <c r="E45" s="10"/>
      <c r="F45" s="10"/>
      <c r="G45" s="10"/>
      <c r="H45" s="10"/>
      <c r="I45" s="10"/>
      <c r="J45" s="34"/>
      <c r="K45" s="34"/>
      <c r="L45" s="10"/>
    </row>
    <row r="46" spans="2:12" ht="16.5" customHeight="1">
      <c r="B46" s="10"/>
      <c r="C46" s="67"/>
      <c r="D46" s="9"/>
      <c r="E46" s="10"/>
      <c r="F46" s="10"/>
      <c r="G46" s="10"/>
      <c r="H46" s="10"/>
      <c r="I46" s="10"/>
      <c r="J46" s="34"/>
      <c r="K46" s="34"/>
      <c r="L46" s="10"/>
    </row>
    <row r="47" spans="2:12" ht="16.5" customHeight="1">
      <c r="B47" s="10"/>
      <c r="C47" s="67"/>
      <c r="D47" s="9"/>
      <c r="E47" s="10"/>
      <c r="F47" s="10"/>
      <c r="G47" s="10"/>
      <c r="H47" s="10"/>
      <c r="I47" s="10"/>
      <c r="J47" s="34"/>
      <c r="K47" s="34"/>
      <c r="L47" s="10"/>
    </row>
    <row r="48" spans="2:12" ht="16.5" customHeight="1">
      <c r="B48" s="10"/>
      <c r="C48" s="67"/>
      <c r="D48" s="9"/>
      <c r="E48" s="10"/>
      <c r="F48" s="10"/>
      <c r="G48" s="10"/>
      <c r="H48" s="10"/>
      <c r="I48" s="10"/>
      <c r="J48" s="34"/>
      <c r="K48" s="34"/>
      <c r="L48" s="10"/>
    </row>
    <row r="49" spans="2:12" ht="16.5" customHeight="1">
      <c r="B49" s="10"/>
      <c r="C49" s="67"/>
      <c r="D49" s="9"/>
      <c r="E49" s="10"/>
      <c r="F49" s="10"/>
      <c r="G49" s="10"/>
      <c r="H49" s="10"/>
      <c r="I49" s="10"/>
      <c r="J49" s="34"/>
      <c r="K49" s="34"/>
      <c r="L49" s="10"/>
    </row>
    <row r="50" spans="2:12" ht="16.5" customHeight="1">
      <c r="B50" s="10"/>
      <c r="C50" s="67"/>
      <c r="D50" s="9"/>
      <c r="E50" s="10"/>
      <c r="F50" s="10"/>
      <c r="G50" s="10"/>
      <c r="H50" s="10"/>
      <c r="I50" s="10"/>
      <c r="J50" s="34"/>
      <c r="K50" s="34"/>
      <c r="L50" s="10"/>
    </row>
    <row r="51" spans="2:12" ht="16.5" customHeight="1">
      <c r="B51" s="10"/>
      <c r="C51" s="67"/>
      <c r="D51" s="9"/>
      <c r="E51" s="10"/>
      <c r="F51" s="10"/>
      <c r="G51" s="10"/>
      <c r="H51" s="10"/>
      <c r="I51" s="10"/>
      <c r="J51" s="34"/>
      <c r="K51" s="34"/>
      <c r="L51" s="10"/>
    </row>
    <row r="52" spans="2:12" ht="16.5" customHeight="1">
      <c r="B52" s="10"/>
      <c r="C52" s="67"/>
      <c r="D52" s="9"/>
      <c r="E52" s="10"/>
      <c r="F52" s="10"/>
      <c r="G52" s="10"/>
      <c r="H52" s="10"/>
      <c r="I52" s="10"/>
      <c r="J52" s="34"/>
      <c r="K52" s="34"/>
      <c r="L52" s="10"/>
    </row>
    <row r="53" spans="2:12" ht="16.5" customHeight="1">
      <c r="B53" s="10"/>
      <c r="C53" s="67"/>
      <c r="D53" s="9"/>
      <c r="E53" s="10"/>
      <c r="F53" s="10"/>
      <c r="G53" s="10"/>
      <c r="H53" s="10"/>
      <c r="I53" s="10"/>
      <c r="J53" s="34"/>
      <c r="K53" s="34"/>
      <c r="L53" s="10"/>
    </row>
    <row r="54" spans="2:12" ht="16.5" customHeight="1">
      <c r="B54" s="10"/>
      <c r="C54" s="67"/>
      <c r="D54" s="9"/>
      <c r="E54" s="10"/>
      <c r="F54" s="10"/>
      <c r="G54" s="10"/>
      <c r="H54" s="10"/>
      <c r="I54" s="10"/>
      <c r="J54" s="34"/>
      <c r="K54" s="34"/>
      <c r="L54" s="10"/>
    </row>
    <row r="55" spans="2:12" ht="16.5" customHeight="1">
      <c r="B55" s="10"/>
      <c r="C55" s="67"/>
      <c r="D55" s="9"/>
      <c r="E55" s="10"/>
      <c r="F55" s="10"/>
      <c r="G55" s="10"/>
      <c r="H55" s="10"/>
      <c r="I55" s="10"/>
      <c r="J55" s="34"/>
      <c r="K55" s="34"/>
      <c r="L55" s="10"/>
    </row>
    <row r="56" spans="2:12" ht="16.5" customHeight="1">
      <c r="B56" s="10"/>
      <c r="C56" s="67"/>
      <c r="D56" s="9"/>
      <c r="E56" s="10"/>
      <c r="F56" s="10"/>
      <c r="G56" s="10"/>
      <c r="H56" s="10"/>
      <c r="I56" s="10"/>
      <c r="J56" s="34"/>
      <c r="K56" s="34"/>
      <c r="L56" s="10"/>
    </row>
    <row r="57" spans="2:12" ht="16.5" customHeight="1">
      <c r="B57" s="10"/>
      <c r="C57" s="67"/>
      <c r="D57" s="9"/>
      <c r="E57" s="10"/>
      <c r="F57" s="10"/>
      <c r="G57" s="10"/>
      <c r="H57" s="10"/>
      <c r="I57" s="10"/>
      <c r="J57" s="34"/>
      <c r="K57" s="34"/>
      <c r="L57" s="10"/>
    </row>
    <row r="58" spans="2:12" ht="16.5" customHeight="1">
      <c r="B58" s="10"/>
      <c r="C58" s="67"/>
      <c r="D58" s="9"/>
      <c r="E58" s="10"/>
      <c r="F58" s="10"/>
      <c r="G58" s="10"/>
      <c r="H58" s="10"/>
      <c r="I58" s="10"/>
      <c r="J58" s="34"/>
      <c r="K58" s="34"/>
      <c r="L58" s="10"/>
    </row>
    <row r="59" spans="2:12" ht="16.5" customHeight="1">
      <c r="B59" s="10"/>
      <c r="C59" s="67"/>
      <c r="D59" s="9"/>
      <c r="E59" s="10"/>
      <c r="F59" s="10"/>
      <c r="G59" s="10"/>
      <c r="H59" s="10"/>
      <c r="I59" s="10"/>
      <c r="J59" s="34"/>
      <c r="K59" s="34"/>
      <c r="L59" s="10"/>
    </row>
    <row r="60" spans="2:12" ht="16.5" customHeight="1">
      <c r="B60" s="10"/>
      <c r="C60" s="67"/>
      <c r="D60" s="9"/>
      <c r="E60" s="10"/>
      <c r="F60" s="10"/>
      <c r="G60" s="10"/>
      <c r="H60" s="10"/>
      <c r="I60" s="10"/>
      <c r="J60" s="34"/>
      <c r="K60" s="34"/>
      <c r="L60" s="10"/>
    </row>
    <row r="61" spans="2:12" ht="16.5" customHeight="1">
      <c r="B61" s="10"/>
      <c r="C61" s="67"/>
      <c r="D61" s="9"/>
      <c r="E61" s="10"/>
      <c r="F61" s="10"/>
      <c r="G61" s="10"/>
      <c r="H61" s="10"/>
      <c r="I61" s="10"/>
      <c r="J61" s="34"/>
      <c r="K61" s="34"/>
      <c r="L61" s="10"/>
    </row>
    <row r="62" spans="2:12" ht="16.5" customHeight="1">
      <c r="B62" s="10"/>
      <c r="C62" s="67"/>
      <c r="D62" s="9"/>
      <c r="E62" s="10"/>
      <c r="F62" s="10"/>
      <c r="G62" s="10"/>
      <c r="H62" s="10"/>
      <c r="I62" s="10"/>
      <c r="J62" s="34"/>
      <c r="K62" s="34"/>
      <c r="L62" s="10"/>
    </row>
    <row r="63" spans="2:12" ht="16.5" customHeight="1">
      <c r="B63" s="10"/>
      <c r="C63" s="67"/>
      <c r="D63" s="9"/>
      <c r="E63" s="10"/>
      <c r="F63" s="10"/>
      <c r="G63" s="10"/>
      <c r="H63" s="10"/>
      <c r="I63" s="10"/>
      <c r="J63" s="34"/>
      <c r="K63" s="34"/>
      <c r="L63" s="10"/>
    </row>
    <row r="64" spans="2:12" ht="16.5" customHeight="1">
      <c r="B64" s="10"/>
      <c r="C64" s="67"/>
      <c r="D64" s="9"/>
      <c r="E64" s="10"/>
      <c r="F64" s="10"/>
      <c r="G64" s="10"/>
      <c r="H64" s="10"/>
      <c r="I64" s="10"/>
      <c r="J64" s="34"/>
      <c r="K64" s="34"/>
      <c r="L64" s="10"/>
    </row>
    <row r="65" spans="2:12" ht="16.5" customHeight="1">
      <c r="B65" s="10"/>
      <c r="C65" s="67"/>
      <c r="D65" s="9"/>
      <c r="E65" s="10"/>
      <c r="F65" s="10"/>
      <c r="G65" s="10"/>
      <c r="H65" s="10"/>
      <c r="I65" s="10"/>
      <c r="J65" s="34"/>
      <c r="K65" s="34"/>
      <c r="L65" s="10"/>
    </row>
    <row r="66" spans="2:12" ht="16.5" customHeight="1">
      <c r="B66" s="10"/>
      <c r="C66" s="67"/>
      <c r="D66" s="9"/>
      <c r="E66" s="10"/>
      <c r="F66" s="10"/>
      <c r="G66" s="10"/>
      <c r="H66" s="10"/>
      <c r="I66" s="10"/>
      <c r="J66" s="34"/>
      <c r="K66" s="34"/>
      <c r="L66" s="10"/>
    </row>
    <row r="67" spans="2:12" ht="16.5" customHeight="1">
      <c r="B67" s="10"/>
      <c r="C67" s="67"/>
      <c r="D67" s="9"/>
      <c r="E67" s="10"/>
      <c r="F67" s="10"/>
      <c r="G67" s="10"/>
      <c r="H67" s="10"/>
      <c r="I67" s="10"/>
      <c r="J67" s="34"/>
      <c r="K67" s="34"/>
      <c r="L67" s="10"/>
    </row>
    <row r="68" spans="2:12" ht="16.5" customHeight="1">
      <c r="B68" s="10"/>
      <c r="C68" s="67"/>
      <c r="D68" s="9"/>
      <c r="E68" s="10"/>
      <c r="F68" s="10"/>
      <c r="G68" s="10"/>
      <c r="H68" s="10"/>
      <c r="I68" s="10"/>
      <c r="J68" s="34"/>
      <c r="K68" s="34"/>
      <c r="L68" s="10"/>
    </row>
    <row r="69" spans="2:12" ht="16.5" customHeight="1">
      <c r="B69" s="10"/>
      <c r="C69" s="67"/>
      <c r="D69" s="9"/>
      <c r="E69" s="10"/>
      <c r="F69" s="10"/>
      <c r="G69" s="10"/>
      <c r="H69" s="10"/>
      <c r="I69" s="10"/>
      <c r="J69" s="34"/>
      <c r="K69" s="34"/>
      <c r="L69" s="10"/>
    </row>
    <row r="70" spans="2:12" ht="16.5" customHeight="1">
      <c r="B70" s="10"/>
      <c r="C70" s="67"/>
      <c r="D70" s="9"/>
      <c r="E70" s="10"/>
      <c r="F70" s="10"/>
      <c r="G70" s="10"/>
      <c r="H70" s="10"/>
      <c r="I70" s="10"/>
      <c r="J70" s="34"/>
      <c r="K70" s="34"/>
      <c r="L70" s="10"/>
    </row>
    <row r="71" spans="2:12" ht="16.5" customHeight="1">
      <c r="B71" s="10"/>
      <c r="C71" s="67"/>
      <c r="D71" s="9"/>
      <c r="E71" s="10"/>
      <c r="F71" s="10"/>
      <c r="G71" s="10"/>
      <c r="H71" s="10"/>
      <c r="I71" s="10"/>
      <c r="J71" s="34"/>
      <c r="K71" s="34"/>
      <c r="L71" s="10"/>
    </row>
    <row r="72" spans="2:12" ht="16.5" customHeight="1">
      <c r="B72" s="10"/>
      <c r="C72" s="67"/>
      <c r="D72" s="9"/>
      <c r="E72" s="10"/>
      <c r="F72" s="10"/>
      <c r="G72" s="10"/>
      <c r="H72" s="10"/>
      <c r="I72" s="10"/>
      <c r="J72" s="34"/>
      <c r="K72" s="34"/>
      <c r="L72" s="10"/>
    </row>
    <row r="73" spans="2:12" ht="16.5" customHeight="1">
      <c r="B73" s="10"/>
      <c r="C73" s="67"/>
      <c r="D73" s="9"/>
      <c r="E73" s="10"/>
      <c r="F73" s="10"/>
      <c r="G73" s="10"/>
      <c r="H73" s="10"/>
      <c r="I73" s="10"/>
      <c r="J73" s="34"/>
      <c r="K73" s="34"/>
      <c r="L73" s="10"/>
    </row>
    <row r="74" spans="2:12" ht="16.5" customHeight="1">
      <c r="B74" s="10"/>
      <c r="C74" s="67"/>
      <c r="D74" s="9"/>
      <c r="E74" s="10"/>
      <c r="F74" s="10"/>
      <c r="G74" s="10"/>
      <c r="H74" s="10"/>
      <c r="I74" s="10"/>
      <c r="J74" s="34"/>
      <c r="K74" s="34"/>
      <c r="L74" s="10"/>
    </row>
    <row r="75" spans="2:12" ht="16.5" customHeight="1">
      <c r="B75" s="10"/>
      <c r="C75" s="67"/>
      <c r="D75" s="9"/>
      <c r="E75" s="10"/>
      <c r="F75" s="10"/>
      <c r="G75" s="10"/>
      <c r="H75" s="10"/>
      <c r="I75" s="10"/>
      <c r="J75" s="34"/>
      <c r="K75" s="34"/>
      <c r="L75" s="10"/>
    </row>
    <row r="76" spans="2:12" ht="16.5" customHeight="1">
      <c r="B76" s="10"/>
      <c r="C76" s="67"/>
      <c r="D76" s="9"/>
      <c r="E76" s="10"/>
      <c r="F76" s="10"/>
      <c r="G76" s="10"/>
      <c r="H76" s="10"/>
      <c r="I76" s="10"/>
      <c r="J76" s="34"/>
      <c r="K76" s="34"/>
      <c r="L76" s="10"/>
    </row>
    <row r="77" spans="2:12" ht="16.5" customHeight="1">
      <c r="B77" s="10"/>
      <c r="C77" s="67"/>
      <c r="D77" s="9"/>
      <c r="E77" s="10"/>
      <c r="F77" s="10"/>
      <c r="G77" s="10"/>
      <c r="H77" s="10"/>
      <c r="I77" s="10"/>
      <c r="J77" s="34"/>
      <c r="K77" s="34"/>
      <c r="L77" s="10"/>
    </row>
    <row r="78" spans="2:12" ht="16.5" customHeight="1">
      <c r="B78" s="10"/>
      <c r="C78" s="67"/>
      <c r="D78" s="9"/>
      <c r="E78" s="10"/>
      <c r="F78" s="10"/>
      <c r="G78" s="10"/>
      <c r="H78" s="10"/>
      <c r="I78" s="10"/>
      <c r="J78" s="34"/>
      <c r="K78" s="34"/>
      <c r="L78" s="10"/>
    </row>
    <row r="79" spans="2:12" ht="16.5" customHeight="1">
      <c r="B79" s="10"/>
      <c r="C79" s="67"/>
      <c r="D79" s="9"/>
      <c r="E79" s="10"/>
      <c r="F79" s="10"/>
      <c r="G79" s="10"/>
      <c r="H79" s="10"/>
      <c r="I79" s="10"/>
      <c r="J79" s="34"/>
      <c r="K79" s="34"/>
      <c r="L79" s="10"/>
    </row>
    <row r="80" spans="2:12" ht="16.5" customHeight="1">
      <c r="B80" s="10"/>
      <c r="C80" s="67"/>
      <c r="D80" s="9"/>
      <c r="E80" s="10"/>
      <c r="F80" s="10"/>
      <c r="G80" s="10"/>
      <c r="H80" s="10"/>
      <c r="I80" s="10"/>
      <c r="J80" s="34"/>
      <c r="K80" s="34"/>
      <c r="L80" s="10"/>
    </row>
    <row r="81" spans="2:12" ht="16.5" customHeight="1">
      <c r="B81" s="10"/>
      <c r="C81" s="67"/>
      <c r="D81" s="9"/>
      <c r="E81" s="10"/>
      <c r="F81" s="10"/>
      <c r="G81" s="10"/>
      <c r="H81" s="10"/>
      <c r="I81" s="10"/>
      <c r="J81" s="34"/>
      <c r="K81" s="34"/>
      <c r="L81" s="10"/>
    </row>
    <row r="82" spans="2:12" ht="16.5" customHeight="1">
      <c r="B82" s="10"/>
      <c r="C82" s="67"/>
      <c r="D82" s="9"/>
      <c r="E82" s="10"/>
      <c r="F82" s="10"/>
      <c r="G82" s="10"/>
      <c r="H82" s="10"/>
      <c r="I82" s="10"/>
      <c r="J82" s="34"/>
      <c r="K82" s="34"/>
      <c r="L82" s="10"/>
    </row>
    <row r="83" spans="2:12" ht="16.5" customHeight="1">
      <c r="B83" s="10"/>
      <c r="C83" s="67"/>
      <c r="D83" s="9"/>
      <c r="E83" s="10"/>
      <c r="F83" s="10"/>
      <c r="G83" s="10"/>
      <c r="H83" s="10"/>
      <c r="I83" s="10"/>
      <c r="J83" s="34"/>
      <c r="K83" s="34"/>
      <c r="L83" s="10"/>
    </row>
    <row r="84" spans="2:12" ht="16.5" customHeight="1">
      <c r="B84" s="10"/>
      <c r="C84" s="67"/>
      <c r="D84" s="9"/>
      <c r="E84" s="10"/>
      <c r="F84" s="10"/>
      <c r="G84" s="10"/>
      <c r="H84" s="10"/>
      <c r="I84" s="10"/>
      <c r="J84" s="34"/>
      <c r="K84" s="34"/>
      <c r="L84" s="10"/>
    </row>
    <row r="85" spans="2:12" ht="16.5" customHeight="1">
      <c r="B85" s="10"/>
      <c r="C85" s="67"/>
      <c r="D85" s="9"/>
      <c r="E85" s="10"/>
      <c r="F85" s="10"/>
      <c r="G85" s="10"/>
      <c r="H85" s="10"/>
      <c r="I85" s="10"/>
      <c r="J85" s="34"/>
      <c r="K85" s="34"/>
      <c r="L85" s="10"/>
    </row>
    <row r="86" spans="2:12" ht="16.5" customHeight="1">
      <c r="B86" s="10"/>
      <c r="C86" s="67"/>
      <c r="D86" s="9"/>
      <c r="E86" s="10"/>
      <c r="F86" s="10"/>
      <c r="G86" s="10"/>
      <c r="H86" s="10"/>
      <c r="I86" s="10"/>
      <c r="J86" s="34"/>
      <c r="K86" s="34"/>
      <c r="L86" s="10"/>
    </row>
    <row r="87" spans="2:12" ht="16.5" customHeight="1">
      <c r="B87" s="10"/>
      <c r="C87" s="67"/>
      <c r="D87" s="9"/>
      <c r="E87" s="10"/>
      <c r="F87" s="10"/>
      <c r="G87" s="10"/>
      <c r="H87" s="10"/>
      <c r="I87" s="10"/>
      <c r="J87" s="34"/>
      <c r="K87" s="34"/>
      <c r="L87" s="10"/>
    </row>
    <row r="88" spans="2:12" ht="16.5" customHeight="1">
      <c r="B88" s="10"/>
      <c r="C88" s="67"/>
      <c r="D88" s="9"/>
      <c r="E88" s="10"/>
      <c r="F88" s="10"/>
      <c r="G88" s="10"/>
      <c r="H88" s="10"/>
      <c r="I88" s="10"/>
      <c r="J88" s="34"/>
      <c r="K88" s="34"/>
      <c r="L88" s="10"/>
    </row>
    <row r="89" spans="2:12" ht="16.5" customHeight="1">
      <c r="B89" s="10"/>
      <c r="C89" s="67"/>
      <c r="D89" s="9"/>
      <c r="E89" s="10"/>
      <c r="F89" s="10"/>
      <c r="G89" s="10"/>
      <c r="H89" s="10"/>
      <c r="I89" s="10"/>
      <c r="J89" s="34"/>
      <c r="K89" s="34"/>
      <c r="L89" s="10"/>
    </row>
    <row r="90" spans="2:12" ht="16.5" customHeight="1">
      <c r="B90" s="10"/>
      <c r="C90" s="67"/>
      <c r="D90" s="9"/>
      <c r="E90" s="10"/>
      <c r="F90" s="10"/>
      <c r="G90" s="10"/>
      <c r="H90" s="10"/>
      <c r="I90" s="10"/>
      <c r="J90" s="34"/>
      <c r="K90" s="34"/>
      <c r="L90" s="10"/>
    </row>
    <row r="91" spans="2:12" ht="16.5" customHeight="1">
      <c r="B91" s="10"/>
      <c r="C91" s="67"/>
      <c r="D91" s="9"/>
      <c r="E91" s="10"/>
      <c r="F91" s="10"/>
      <c r="G91" s="10"/>
      <c r="H91" s="10"/>
      <c r="I91" s="10"/>
      <c r="J91" s="34"/>
      <c r="K91" s="34"/>
      <c r="L91" s="10"/>
    </row>
    <row r="92" spans="2:12" ht="16.5" customHeight="1">
      <c r="B92" s="10"/>
      <c r="C92" s="67"/>
      <c r="D92" s="9"/>
      <c r="E92" s="10"/>
      <c r="F92" s="10"/>
      <c r="G92" s="10"/>
      <c r="H92" s="10"/>
      <c r="I92" s="10"/>
      <c r="J92" s="34"/>
      <c r="K92" s="34"/>
      <c r="L92" s="10"/>
    </row>
    <row r="93" spans="2:12" ht="16.5" customHeight="1">
      <c r="B93" s="10"/>
      <c r="C93" s="67"/>
      <c r="D93" s="9"/>
      <c r="E93" s="10"/>
      <c r="F93" s="10"/>
      <c r="G93" s="10"/>
      <c r="H93" s="10"/>
      <c r="I93" s="10"/>
      <c r="J93" s="34"/>
      <c r="K93" s="34"/>
      <c r="L93" s="10"/>
    </row>
    <row r="94" spans="2:12" ht="16.5" customHeight="1">
      <c r="B94" s="10"/>
      <c r="C94" s="67"/>
      <c r="D94" s="9"/>
      <c r="E94" s="10"/>
      <c r="F94" s="10"/>
      <c r="G94" s="10"/>
      <c r="H94" s="10"/>
      <c r="I94" s="10"/>
      <c r="J94" s="34"/>
      <c r="K94" s="34"/>
      <c r="L94" s="10"/>
    </row>
    <row r="95" spans="2:12" ht="16.5" customHeight="1">
      <c r="B95" s="10"/>
      <c r="C95" s="67"/>
      <c r="D95" s="9"/>
      <c r="E95" s="10"/>
      <c r="F95" s="10"/>
      <c r="G95" s="10"/>
      <c r="H95" s="10"/>
      <c r="I95" s="10"/>
      <c r="J95" s="34"/>
      <c r="K95" s="34"/>
      <c r="L95" s="10"/>
    </row>
    <row r="96" spans="2:12" ht="16.5" customHeight="1">
      <c r="B96" s="10"/>
      <c r="C96" s="67"/>
      <c r="D96" s="9"/>
      <c r="E96" s="10"/>
      <c r="F96" s="10"/>
      <c r="G96" s="10"/>
      <c r="H96" s="10"/>
      <c r="I96" s="10"/>
      <c r="J96" s="34"/>
      <c r="K96" s="34"/>
      <c r="L96" s="10"/>
    </row>
    <row r="97" spans="2:12" ht="16.5" customHeight="1">
      <c r="B97" s="10"/>
      <c r="C97" s="67"/>
      <c r="D97" s="9"/>
      <c r="E97" s="10"/>
      <c r="F97" s="10"/>
      <c r="G97" s="10"/>
      <c r="H97" s="10"/>
      <c r="I97" s="10"/>
      <c r="J97" s="34"/>
      <c r="K97" s="34"/>
      <c r="L97" s="10"/>
    </row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 selectLockedCells="1" selectUnlockedCells="1"/>
  <mergeCells count="37">
    <mergeCell ref="B19:B20"/>
    <mergeCell ref="C19:C20"/>
    <mergeCell ref="D19:D20"/>
    <mergeCell ref="E19:E20"/>
    <mergeCell ref="B34:D34"/>
    <mergeCell ref="B28:D28"/>
    <mergeCell ref="B32:D32"/>
    <mergeCell ref="B1:L1"/>
    <mergeCell ref="B2:B3"/>
    <mergeCell ref="D2:D3"/>
    <mergeCell ref="E2:E3"/>
    <mergeCell ref="F2:H2"/>
    <mergeCell ref="I2:L2"/>
    <mergeCell ref="B33:D33"/>
    <mergeCell ref="B7:D7"/>
    <mergeCell ref="B15:D15"/>
    <mergeCell ref="B18:D18"/>
    <mergeCell ref="B11:B12"/>
    <mergeCell ref="C11:C12"/>
    <mergeCell ref="D11:D12"/>
    <mergeCell ref="C2:C3"/>
    <mergeCell ref="B27:D27"/>
    <mergeCell ref="B25:D25"/>
    <mergeCell ref="B23:D23"/>
    <mergeCell ref="E11:E12"/>
    <mergeCell ref="B13:B14"/>
    <mergeCell ref="C13:C14"/>
    <mergeCell ref="D13:D14"/>
    <mergeCell ref="E13:E14"/>
    <mergeCell ref="B9:B10"/>
    <mergeCell ref="C9:C10"/>
    <mergeCell ref="D9:D10"/>
    <mergeCell ref="E9:E10"/>
    <mergeCell ref="C16:C17"/>
    <mergeCell ref="B16:B17"/>
    <mergeCell ref="D16:D17"/>
    <mergeCell ref="E16:E17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U28"/>
  <sheetViews>
    <sheetView tabSelected="1" workbookViewId="0" topLeftCell="J1">
      <selection activeCell="U17" sqref="U17"/>
    </sheetView>
  </sheetViews>
  <sheetFormatPr defaultColWidth="9.140625" defaultRowHeight="12.75"/>
  <cols>
    <col min="1" max="1" width="4.8515625" style="1" customWidth="1"/>
    <col min="2" max="2" width="15.28125" style="1" customWidth="1"/>
    <col min="3" max="3" width="11.57421875" style="1" customWidth="1"/>
    <col min="4" max="4" width="13.00390625" style="1" customWidth="1"/>
    <col min="5" max="5" width="11.7109375" style="1" customWidth="1"/>
    <col min="6" max="6" width="9.7109375" style="1" bestFit="1" customWidth="1"/>
    <col min="7" max="7" width="7.8515625" style="1" bestFit="1" customWidth="1"/>
    <col min="8" max="8" width="10.57421875" style="1" bestFit="1" customWidth="1"/>
    <col min="9" max="9" width="7.7109375" style="1" bestFit="1" customWidth="1"/>
    <col min="10" max="10" width="8.28125" style="1" customWidth="1"/>
    <col min="11" max="11" width="7.28125" style="1" bestFit="1" customWidth="1"/>
    <col min="12" max="12" width="7.00390625" style="1" bestFit="1" customWidth="1"/>
    <col min="13" max="13" width="8.28125" style="1" bestFit="1" customWidth="1"/>
    <col min="14" max="17" width="11.57421875" style="1" customWidth="1"/>
    <col min="18" max="18" width="15.140625" style="1" customWidth="1"/>
    <col min="19" max="19" width="18.421875" style="1" customWidth="1"/>
    <col min="20" max="21" width="23.00390625" style="1" customWidth="1"/>
    <col min="22" max="16384" width="11.57421875" style="1" customWidth="1"/>
  </cols>
  <sheetData>
    <row r="1" ht="14.25" thickBot="1"/>
    <row r="2" spans="3:21" ht="23.25" customHeight="1">
      <c r="C2" s="278" t="s">
        <v>37</v>
      </c>
      <c r="D2" s="279"/>
      <c r="E2" s="218" t="s">
        <v>1</v>
      </c>
      <c r="F2" s="250" t="s">
        <v>2</v>
      </c>
      <c r="G2" s="221"/>
      <c r="H2" s="251"/>
      <c r="I2" s="250" t="s">
        <v>3</v>
      </c>
      <c r="J2" s="221"/>
      <c r="K2" s="221"/>
      <c r="L2" s="221"/>
      <c r="M2" s="221"/>
      <c r="N2" s="204" t="s">
        <v>78</v>
      </c>
      <c r="O2" s="150"/>
      <c r="P2" s="278" t="s">
        <v>37</v>
      </c>
      <c r="Q2" s="279"/>
      <c r="R2" s="250" t="s">
        <v>75</v>
      </c>
      <c r="S2" s="218" t="s">
        <v>74</v>
      </c>
      <c r="T2" s="271" t="s">
        <v>80</v>
      </c>
      <c r="U2" s="271" t="s">
        <v>81</v>
      </c>
    </row>
    <row r="3" spans="3:21" ht="36.75" customHeight="1">
      <c r="C3" s="280"/>
      <c r="D3" s="281"/>
      <c r="E3" s="266"/>
      <c r="F3" s="94" t="s">
        <v>4</v>
      </c>
      <c r="G3" s="171" t="s">
        <v>41</v>
      </c>
      <c r="H3" s="98" t="s">
        <v>21</v>
      </c>
      <c r="I3" s="96" t="s">
        <v>5</v>
      </c>
      <c r="J3" s="106" t="s">
        <v>6</v>
      </c>
      <c r="K3" s="106" t="s">
        <v>7</v>
      </c>
      <c r="L3" s="106" t="s">
        <v>29</v>
      </c>
      <c r="M3" s="187" t="s">
        <v>8</v>
      </c>
      <c r="N3" s="267"/>
      <c r="O3" s="97"/>
      <c r="P3" s="280"/>
      <c r="Q3" s="281"/>
      <c r="R3" s="282"/>
      <c r="S3" s="270"/>
      <c r="T3" s="272"/>
      <c r="U3" s="272"/>
    </row>
    <row r="4" spans="2:21" ht="13.5" customHeight="1">
      <c r="B4" s="277"/>
      <c r="C4" s="262" t="s">
        <v>69</v>
      </c>
      <c r="D4" s="263"/>
      <c r="E4" s="99">
        <f>SUM(F4:H4)</f>
        <v>14.7275</v>
      </c>
      <c r="F4" s="109">
        <f>'Dlouhá Louka'!F26</f>
        <v>13.490699999999999</v>
      </c>
      <c r="G4" s="100">
        <f>'Dlouhá Louka'!G26</f>
        <v>1.2368000000000001</v>
      </c>
      <c r="H4" s="101"/>
      <c r="I4" s="100">
        <f>'Dlouhá Louka'!H26</f>
        <v>1.7303000000000002</v>
      </c>
      <c r="J4" s="107"/>
      <c r="K4" s="107">
        <f>'Dlouhá Louka'!I26</f>
        <v>6.0906</v>
      </c>
      <c r="L4" s="107">
        <f>'Dlouhá Louka'!J26</f>
        <v>0.37379999999999997</v>
      </c>
      <c r="M4" s="107">
        <f>'Dlouhá Louka'!K26</f>
        <v>6.532800000000002</v>
      </c>
      <c r="N4" s="99">
        <f>'Dlouhá Louka'!L26</f>
        <v>0.9359999999999999</v>
      </c>
      <c r="O4" s="162"/>
      <c r="P4" s="262" t="s">
        <v>69</v>
      </c>
      <c r="Q4" s="263"/>
      <c r="R4" s="99">
        <f>'Dlouhá Louka'!E5</f>
        <v>9.4585</v>
      </c>
      <c r="S4" s="99">
        <f>E4-R4</f>
        <v>5.268999999999998</v>
      </c>
      <c r="T4" s="101">
        <f>'Dlouhá Louka'!E31</f>
        <v>9.4585</v>
      </c>
      <c r="U4" s="101">
        <f>'Dlouhá Louka'!E32</f>
        <v>5.269</v>
      </c>
    </row>
    <row r="5" spans="2:21" ht="13.5" customHeight="1">
      <c r="B5" s="277"/>
      <c r="C5" s="268" t="s">
        <v>70</v>
      </c>
      <c r="D5" s="269"/>
      <c r="E5" s="99">
        <f>SUM(F5:H5)</f>
        <v>8.11467591</v>
      </c>
      <c r="F5" s="109">
        <f>Lužany!F24</f>
        <v>7.79167591</v>
      </c>
      <c r="G5" s="100"/>
      <c r="H5" s="101">
        <f>Lužany!G24</f>
        <v>0.323</v>
      </c>
      <c r="I5" s="100">
        <f>Lužany!H24</f>
        <v>7.781975910000001</v>
      </c>
      <c r="J5" s="107">
        <f>Lužany!I24</f>
        <v>0.0312</v>
      </c>
      <c r="K5" s="107">
        <f>Lužany!J24</f>
        <v>0.3015</v>
      </c>
      <c r="L5" s="107"/>
      <c r="M5" s="107"/>
      <c r="N5" s="99"/>
      <c r="O5" s="162"/>
      <c r="P5" s="268" t="s">
        <v>70</v>
      </c>
      <c r="Q5" s="269"/>
      <c r="R5" s="99"/>
      <c r="S5" s="99">
        <f>E5-R5</f>
        <v>8.11467591</v>
      </c>
      <c r="T5" s="101">
        <f>Lužany!E29</f>
        <v>0</v>
      </c>
      <c r="U5" s="101">
        <f>Lužany!E30</f>
        <v>2.97807591</v>
      </c>
    </row>
    <row r="6" spans="2:21" ht="13.5" customHeight="1">
      <c r="B6" s="277"/>
      <c r="C6" s="262" t="s">
        <v>71</v>
      </c>
      <c r="D6" s="263"/>
      <c r="E6" s="99">
        <f>SUM(F6:H6)</f>
        <v>22.821200000000005</v>
      </c>
      <c r="F6" s="109">
        <f>Zelené!F28</f>
        <v>21.442100000000003</v>
      </c>
      <c r="G6" s="100">
        <f>Zelené!G28</f>
        <v>0.7485</v>
      </c>
      <c r="H6" s="101">
        <f>Zelené!H28</f>
        <v>0.6305999999999999</v>
      </c>
      <c r="I6" s="100"/>
      <c r="J6" s="107">
        <f>Zelené!I28</f>
        <v>3.2759000000000005</v>
      </c>
      <c r="K6" s="107">
        <f>Zelené!J28</f>
        <v>3.7173000000000007</v>
      </c>
      <c r="L6" s="107">
        <f>Zelené!K28</f>
        <v>14.7663</v>
      </c>
      <c r="M6" s="107">
        <f>Zelené!L28</f>
        <v>1.0617</v>
      </c>
      <c r="N6" s="99"/>
      <c r="O6" s="162"/>
      <c r="P6" s="262" t="s">
        <v>71</v>
      </c>
      <c r="Q6" s="263"/>
      <c r="R6" s="99">
        <f>Zelené!E7</f>
        <v>17.809400000000004</v>
      </c>
      <c r="S6" s="99">
        <f>E6-R6</f>
        <v>5.011800000000001</v>
      </c>
      <c r="T6" s="101">
        <f>Zelené!E33</f>
        <v>17.809400000000004</v>
      </c>
      <c r="U6" s="101">
        <f>Zelené!E34</f>
        <v>5.011799999999997</v>
      </c>
    </row>
    <row r="7" spans="2:21" ht="13.5" customHeight="1" thickBot="1">
      <c r="B7" s="277"/>
      <c r="C7" s="264" t="s">
        <v>38</v>
      </c>
      <c r="D7" s="265"/>
      <c r="E7" s="28">
        <f aca="true" t="shared" si="0" ref="E7:N7">SUM(E4:E6)</f>
        <v>45.663375910000006</v>
      </c>
      <c r="F7" s="110">
        <f t="shared" si="0"/>
        <v>42.72447591</v>
      </c>
      <c r="G7" s="102">
        <f t="shared" si="0"/>
        <v>1.9853</v>
      </c>
      <c r="H7" s="104">
        <f t="shared" si="0"/>
        <v>0.9536</v>
      </c>
      <c r="I7" s="102">
        <f t="shared" si="0"/>
        <v>9.512275910000001</v>
      </c>
      <c r="J7" s="108">
        <f t="shared" si="0"/>
        <v>3.3071000000000006</v>
      </c>
      <c r="K7" s="108">
        <f t="shared" si="0"/>
        <v>10.1094</v>
      </c>
      <c r="L7" s="108">
        <f t="shared" si="0"/>
        <v>15.140099999999999</v>
      </c>
      <c r="M7" s="186">
        <f t="shared" si="0"/>
        <v>7.594500000000002</v>
      </c>
      <c r="N7" s="28">
        <f t="shared" si="0"/>
        <v>0.9359999999999999</v>
      </c>
      <c r="O7" s="180"/>
      <c r="P7" s="264" t="s">
        <v>38</v>
      </c>
      <c r="Q7" s="265"/>
      <c r="R7" s="103">
        <f>SUM(R4:R6)</f>
        <v>27.267900000000004</v>
      </c>
      <c r="S7" s="28">
        <f>SUM(S4:S6)</f>
        <v>18.395475910000002</v>
      </c>
      <c r="T7" s="172">
        <f>SUM(T4:T6)</f>
        <v>27.267900000000004</v>
      </c>
      <c r="U7" s="173">
        <f>SUM(U4:U6)</f>
        <v>13.258875909999997</v>
      </c>
    </row>
    <row r="8" spans="3:21" ht="13.5" customHeight="1" thickBot="1">
      <c r="C8"/>
      <c r="D8"/>
      <c r="E8"/>
      <c r="F8"/>
      <c r="G8"/>
      <c r="H8"/>
      <c r="I8"/>
      <c r="J8"/>
      <c r="K8"/>
      <c r="L8"/>
      <c r="M8" s="185"/>
      <c r="N8" s="183"/>
      <c r="O8" s="105"/>
      <c r="P8" s="105"/>
      <c r="Q8" s="105"/>
      <c r="R8" s="273">
        <f>SUM(R7:S7)</f>
        <v>45.663375910000006</v>
      </c>
      <c r="S8" s="274"/>
      <c r="T8" s="275">
        <f>SUM(T7:U7)</f>
        <v>40.52677591</v>
      </c>
      <c r="U8" s="27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>
      <c r="H19" s="184"/>
    </row>
    <row r="20" ht="13.5" customHeight="1"/>
    <row r="21" ht="16.5" customHeight="1"/>
    <row r="25" ht="13.5" customHeight="1"/>
    <row r="26" ht="13.5" customHeight="1">
      <c r="K26" s="184"/>
    </row>
    <row r="27" ht="13.5" customHeight="1"/>
    <row r="28" ht="13.5" customHeight="1">
      <c r="L28" s="184"/>
    </row>
    <row r="29" ht="13.5" customHeight="1"/>
    <row r="30" ht="13.5" customHeight="1"/>
    <row r="31" ht="16.5" customHeight="1"/>
    <row r="32" ht="13.5" customHeight="1"/>
    <row r="33" ht="13.5" customHeight="1"/>
    <row r="34" ht="16.5" customHeight="1"/>
    <row r="35" ht="13.5" customHeight="1"/>
    <row r="36" ht="16.5" customHeight="1"/>
    <row r="37" ht="16.5" customHeight="1"/>
    <row r="38" ht="38.25" customHeight="1"/>
    <row r="39" ht="16.5" customHeight="1"/>
    <row r="40" ht="16.5" customHeight="1"/>
    <row r="41" ht="33" customHeight="1"/>
    <row r="42" ht="33" customHeight="1"/>
    <row r="43" ht="31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</sheetData>
  <sheetProtection selectLockedCells="1" selectUnlockedCells="1"/>
  <mergeCells count="21">
    <mergeCell ref="B4:B7"/>
    <mergeCell ref="U2:U3"/>
    <mergeCell ref="C4:D4"/>
    <mergeCell ref="P4:Q4"/>
    <mergeCell ref="P2:Q3"/>
    <mergeCell ref="R2:R3"/>
    <mergeCell ref="C2:D3"/>
    <mergeCell ref="C5:D5"/>
    <mergeCell ref="S2:S3"/>
    <mergeCell ref="T2:T3"/>
    <mergeCell ref="R8:S8"/>
    <mergeCell ref="T8:U8"/>
    <mergeCell ref="F2:H2"/>
    <mergeCell ref="C6:D6"/>
    <mergeCell ref="P6:Q6"/>
    <mergeCell ref="C7:D7"/>
    <mergeCell ref="P7:Q7"/>
    <mergeCell ref="E2:E3"/>
    <mergeCell ref="I2:M2"/>
    <mergeCell ref="N2:N3"/>
    <mergeCell ref="P5:Q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2012-09-22T09:40:44Z</cp:lastPrinted>
  <dcterms:created xsi:type="dcterms:W3CDTF">2012-10-03T09:07:51Z</dcterms:created>
  <dcterms:modified xsi:type="dcterms:W3CDTF">2016-12-08T11:33:46Z</dcterms:modified>
  <cp:category/>
  <cp:version/>
  <cp:contentType/>
  <cp:contentStatus/>
</cp:coreProperties>
</file>